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D967D7F9-8DF3-4E3A-8896-840C2703D4B6}" xr6:coauthVersionLast="36" xr6:coauthVersionMax="36" xr10:uidLastSave="{00000000-0000-0000-0000-000000000000}"/>
  <workbookProtection workbookAlgorithmName="SHA-512" workbookHashValue="kLosxs/Ays2La+IlQrpBHPbgDqlZP3U0FaB1AR5SdZ5lB0njOvp8xwfPUBE/jsPd+mkjGtitypY51zkbOkwnhA==" workbookSaltValue="s3i+3kf6YVF+H3G3frE27w==" workbookSpinCount="100000" lockStructure="1"/>
  <bookViews>
    <workbookView xWindow="2490" yWindow="2250" windowWidth="21570" windowHeight="15210" xr2:uid="{533B2F07-CF55-4F1F-ACCA-CBB3493689B5}"/>
  </bookViews>
  <sheets>
    <sheet name="Introducción" sheetId="5" r:id="rId1"/>
    <sheet name="Entradas y resultados resumidos" sheetId="4" r:id="rId2"/>
    <sheet name="Retirem Planning Tool Results" sheetId="1" state="hidden" r:id="rId3"/>
    <sheet name="Plan de jubilación" sheetId="2" r:id="rId4"/>
    <sheet name="Lists" sheetId="3" state="hidden" r:id="rId5"/>
  </sheets>
  <definedNames>
    <definedName name="_xlnm.Print_Titles" localSheetId="3">'Plan de jubilación'!$10:$10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C38" i="1" l="1"/>
  <c r="C40" i="1" s="1"/>
  <c r="D55" i="1"/>
  <c r="D54" i="1"/>
  <c r="D53" i="1"/>
  <c r="D51" i="1"/>
  <c r="G24" i="4"/>
  <c r="C52" i="1" l="1"/>
  <c r="C50" i="1"/>
  <c r="C49" i="1"/>
  <c r="C47" i="1"/>
  <c r="C20" i="1"/>
  <c r="C17" i="1"/>
  <c r="C16" i="1"/>
  <c r="C14" i="1"/>
  <c r="C13" i="1"/>
  <c r="C23" i="1" l="1"/>
  <c r="B7" i="1" l="1"/>
  <c r="C48" i="1"/>
  <c r="E2" i="2"/>
  <c r="E11" i="2" s="1"/>
  <c r="E4" i="3"/>
  <c r="E5" i="3"/>
  <c r="E7" i="3" s="1"/>
  <c r="D5" i="3"/>
  <c r="D7" i="3" s="1"/>
  <c r="H7" i="2"/>
  <c r="H9" i="2"/>
  <c r="H8" i="2"/>
  <c r="A7" i="2"/>
  <c r="A6" i="2"/>
  <c r="C15" i="1"/>
  <c r="C19" i="1" l="1"/>
  <c r="G25" i="4" s="1"/>
  <c r="C18" i="1"/>
  <c r="A8" i="2"/>
  <c r="D8" i="3"/>
  <c r="E8" i="3"/>
  <c r="C21" i="1" l="1"/>
  <c r="G26" i="4" s="1"/>
  <c r="D11" i="2"/>
  <c r="G11" i="2" s="1"/>
  <c r="B11" i="2"/>
  <c r="C11" i="2"/>
  <c r="A12" i="2"/>
  <c r="H11" i="2"/>
  <c r="H5" i="2" s="1"/>
  <c r="C51" i="1" s="1"/>
  <c r="G29" i="4" s="1"/>
  <c r="E9" i="3"/>
  <c r="D9" i="3"/>
  <c r="H25" i="4" l="1"/>
  <c r="G25" i="1"/>
  <c r="G26" i="1" s="1"/>
  <c r="G27" i="1" s="1"/>
  <c r="G28" i="1" s="1"/>
  <c r="G29" i="1" s="1"/>
  <c r="G30" i="1" s="1"/>
  <c r="G31" i="1" s="1"/>
  <c r="G32" i="1" s="1"/>
  <c r="G33" i="1" s="1"/>
  <c r="H25" i="1"/>
  <c r="I25" i="1"/>
  <c r="B12" i="2"/>
  <c r="F12" i="2"/>
  <c r="H12" i="2"/>
  <c r="C12" i="2"/>
  <c r="I11" i="2"/>
  <c r="E12" i="2" s="1"/>
  <c r="D12" i="2"/>
  <c r="A13" i="2"/>
  <c r="E10" i="3"/>
  <c r="D10" i="3"/>
  <c r="H13" i="2" l="1"/>
  <c r="B13" i="2"/>
  <c r="G12" i="2"/>
  <c r="I12" i="2" s="1"/>
  <c r="E13" i="2" s="1"/>
  <c r="C13" i="2"/>
  <c r="D13" i="2"/>
  <c r="F13" i="2"/>
  <c r="A14" i="2"/>
  <c r="E11" i="3"/>
  <c r="D11" i="3"/>
  <c r="C14" i="2" l="1"/>
  <c r="B14" i="2"/>
  <c r="G13" i="2"/>
  <c r="I13" i="2" s="1"/>
  <c r="E14" i="2" s="1"/>
  <c r="D14" i="2"/>
  <c r="A15" i="2"/>
  <c r="F14" i="2"/>
  <c r="H14" i="2"/>
  <c r="D12" i="3"/>
  <c r="E12" i="3"/>
  <c r="C15" i="2" l="1"/>
  <c r="B15" i="2"/>
  <c r="G14" i="2"/>
  <c r="I14" i="2" s="1"/>
  <c r="E15" i="2" s="1"/>
  <c r="H15" i="2"/>
  <c r="D15" i="2"/>
  <c r="F15" i="2"/>
  <c r="A16" i="2"/>
  <c r="E13" i="3"/>
  <c r="D13" i="3"/>
  <c r="H16" i="2" l="1"/>
  <c r="B16" i="2"/>
  <c r="G15" i="2"/>
  <c r="I15" i="2" s="1"/>
  <c r="E16" i="2" s="1"/>
  <c r="C16" i="2"/>
  <c r="D16" i="2"/>
  <c r="A17" i="2"/>
  <c r="F16" i="2"/>
  <c r="E14" i="3"/>
  <c r="D14" i="3"/>
  <c r="H17" i="2" l="1"/>
  <c r="B17" i="2"/>
  <c r="G16" i="2"/>
  <c r="I16" i="2" s="1"/>
  <c r="E17" i="2" s="1"/>
  <c r="C17" i="2"/>
  <c r="D17" i="2"/>
  <c r="A18" i="2"/>
  <c r="F17" i="2"/>
  <c r="D15" i="3"/>
  <c r="E15" i="3"/>
  <c r="C18" i="2" l="1"/>
  <c r="B18" i="2"/>
  <c r="G17" i="2"/>
  <c r="I17" i="2" s="1"/>
  <c r="E18" i="2" s="1"/>
  <c r="H18" i="2"/>
  <c r="D18" i="2"/>
  <c r="F18" i="2"/>
  <c r="A19" i="2"/>
  <c r="E16" i="3"/>
  <c r="D16" i="3"/>
  <c r="C19" i="2" l="1"/>
  <c r="B19" i="2"/>
  <c r="G18" i="2"/>
  <c r="I18" i="2" s="1"/>
  <c r="E19" i="2" s="1"/>
  <c r="H19" i="2"/>
  <c r="D19" i="2"/>
  <c r="A20" i="2"/>
  <c r="F19" i="2"/>
  <c r="D17" i="3"/>
  <c r="E17" i="3"/>
  <c r="C20" i="2" l="1"/>
  <c r="B20" i="2"/>
  <c r="H20" i="2"/>
  <c r="G19" i="2"/>
  <c r="I19" i="2" s="1"/>
  <c r="E20" i="2" s="1"/>
  <c r="D20" i="2"/>
  <c r="F20" i="2"/>
  <c r="A21" i="2"/>
  <c r="E18" i="3"/>
  <c r="D18" i="3"/>
  <c r="H21" i="2" l="1"/>
  <c r="B21" i="2"/>
  <c r="G20" i="2"/>
  <c r="I20" i="2" s="1"/>
  <c r="E21" i="2" s="1"/>
  <c r="C21" i="2"/>
  <c r="D21" i="2"/>
  <c r="A22" i="2"/>
  <c r="F21" i="2"/>
  <c r="D19" i="3"/>
  <c r="E19" i="3"/>
  <c r="C22" i="2" l="1"/>
  <c r="B22" i="2"/>
  <c r="H22" i="2"/>
  <c r="G21" i="2"/>
  <c r="I21" i="2" s="1"/>
  <c r="E22" i="2" s="1"/>
  <c r="D22" i="2"/>
  <c r="F22" i="2"/>
  <c r="A23" i="2"/>
  <c r="B23" i="2" s="1"/>
  <c r="E20" i="3"/>
  <c r="D20" i="3"/>
  <c r="G22" i="2" l="1"/>
  <c r="I22" i="2" s="1"/>
  <c r="E23" i="2" s="1"/>
  <c r="D23" i="2"/>
  <c r="F23" i="2"/>
  <c r="A24" i="2"/>
  <c r="B24" i="2" s="1"/>
  <c r="C23" i="2"/>
  <c r="H23" i="2"/>
  <c r="D21" i="3"/>
  <c r="E21" i="3"/>
  <c r="G23" i="2" l="1"/>
  <c r="I23" i="2" s="1"/>
  <c r="E24" i="2" s="1"/>
  <c r="D24" i="2"/>
  <c r="F24" i="2"/>
  <c r="A25" i="2"/>
  <c r="H24" i="2"/>
  <c r="C24" i="2"/>
  <c r="E22" i="3"/>
  <c r="D22" i="3"/>
  <c r="H25" i="2" l="1"/>
  <c r="B25" i="2"/>
  <c r="C25" i="2"/>
  <c r="G24" i="2"/>
  <c r="I24" i="2" s="1"/>
  <c r="E25" i="2" s="1"/>
  <c r="D25" i="2"/>
  <c r="F25" i="2"/>
  <c r="A26" i="2"/>
  <c r="D23" i="3"/>
  <c r="E23" i="3"/>
  <c r="C26" i="2" l="1"/>
  <c r="B26" i="2"/>
  <c r="H26" i="2"/>
  <c r="G25" i="2"/>
  <c r="I25" i="2" s="1"/>
  <c r="E26" i="2" s="1"/>
  <c r="D26" i="2"/>
  <c r="A27" i="2"/>
  <c r="F26" i="2"/>
  <c r="D24" i="3"/>
  <c r="E24" i="3"/>
  <c r="H27" i="2" l="1"/>
  <c r="B27" i="2"/>
  <c r="C27" i="2"/>
  <c r="G26" i="2"/>
  <c r="I26" i="2" s="1"/>
  <c r="E27" i="2" s="1"/>
  <c r="D27" i="2"/>
  <c r="F27" i="2"/>
  <c r="A28" i="2"/>
  <c r="E25" i="3"/>
  <c r="D25" i="3"/>
  <c r="H28" i="2" l="1"/>
  <c r="B28" i="2"/>
  <c r="G27" i="2"/>
  <c r="I27" i="2" s="1"/>
  <c r="E28" i="2" s="1"/>
  <c r="C28" i="2"/>
  <c r="D28" i="2"/>
  <c r="F28" i="2"/>
  <c r="A29" i="2"/>
  <c r="D26" i="3"/>
  <c r="E26" i="3"/>
  <c r="C29" i="2" l="1"/>
  <c r="B29" i="2"/>
  <c r="G28" i="2"/>
  <c r="I28" i="2" s="1"/>
  <c r="E29" i="2" s="1"/>
  <c r="H29" i="2"/>
  <c r="D29" i="2"/>
  <c r="F29" i="2"/>
  <c r="A30" i="2"/>
  <c r="E27" i="3"/>
  <c r="D27" i="3"/>
  <c r="H30" i="2" l="1"/>
  <c r="B30" i="2"/>
  <c r="G29" i="2"/>
  <c r="I29" i="2" s="1"/>
  <c r="E30" i="2" s="1"/>
  <c r="C30" i="2"/>
  <c r="D30" i="2"/>
  <c r="F30" i="2"/>
  <c r="A31" i="2"/>
  <c r="D28" i="3"/>
  <c r="E28" i="3"/>
  <c r="H31" i="2" l="1"/>
  <c r="B31" i="2"/>
  <c r="C31" i="2"/>
  <c r="G30" i="2"/>
  <c r="I30" i="2" s="1"/>
  <c r="E31" i="2" s="1"/>
  <c r="D31" i="2"/>
  <c r="F31" i="2"/>
  <c r="A32" i="2"/>
  <c r="C32" i="2" s="1"/>
  <c r="E29" i="3"/>
  <c r="D29" i="3"/>
  <c r="H32" i="2" l="1"/>
  <c r="B32" i="2"/>
  <c r="G31" i="2"/>
  <c r="I31" i="2" s="1"/>
  <c r="E32" i="2" s="1"/>
  <c r="D32" i="2"/>
  <c r="F32" i="2"/>
  <c r="A33" i="2"/>
  <c r="D30" i="3"/>
  <c r="E30" i="3"/>
  <c r="C33" i="2" l="1"/>
  <c r="B33" i="2"/>
  <c r="G32" i="2"/>
  <c r="I32" i="2" s="1"/>
  <c r="E33" i="2" s="1"/>
  <c r="H33" i="2"/>
  <c r="D33" i="2"/>
  <c r="F33" i="2"/>
  <c r="A34" i="2"/>
  <c r="E31" i="3"/>
  <c r="D31" i="3"/>
  <c r="H34" i="2" l="1"/>
  <c r="B34" i="2"/>
  <c r="G33" i="2"/>
  <c r="I33" i="2" s="1"/>
  <c r="E34" i="2" s="1"/>
  <c r="C34" i="2"/>
  <c r="D34" i="2"/>
  <c r="A35" i="2"/>
  <c r="F34" i="2"/>
  <c r="D32" i="3"/>
  <c r="E32" i="3"/>
  <c r="C35" i="2" l="1"/>
  <c r="B35" i="2"/>
  <c r="G34" i="2"/>
  <c r="I34" i="2" s="1"/>
  <c r="E35" i="2" s="1"/>
  <c r="H35" i="2"/>
  <c r="D35" i="2"/>
  <c r="A36" i="2"/>
  <c r="F35" i="2"/>
  <c r="E33" i="3"/>
  <c r="D33" i="3"/>
  <c r="H36" i="2" l="1"/>
  <c r="B36" i="2"/>
  <c r="G35" i="2"/>
  <c r="I35" i="2" s="1"/>
  <c r="E36" i="2" s="1"/>
  <c r="C36" i="2"/>
  <c r="D36" i="2"/>
  <c r="F36" i="2"/>
  <c r="A37" i="2"/>
  <c r="D34" i="3"/>
  <c r="E34" i="3"/>
  <c r="C37" i="2" l="1"/>
  <c r="B37" i="2"/>
  <c r="H37" i="2"/>
  <c r="G36" i="2"/>
  <c r="I36" i="2" s="1"/>
  <c r="E37" i="2" s="1"/>
  <c r="D37" i="2"/>
  <c r="F37" i="2"/>
  <c r="A38" i="2"/>
  <c r="B38" i="2" s="1"/>
  <c r="E35" i="3"/>
  <c r="D35" i="3"/>
  <c r="G37" i="2" l="1"/>
  <c r="I37" i="2" s="1"/>
  <c r="E38" i="2" s="1"/>
  <c r="D38" i="2"/>
  <c r="A39" i="2"/>
  <c r="F38" i="2"/>
  <c r="C38" i="2"/>
  <c r="H38" i="2"/>
  <c r="D36" i="3"/>
  <c r="E36" i="3"/>
  <c r="H39" i="2" l="1"/>
  <c r="B39" i="2"/>
  <c r="G38" i="2"/>
  <c r="I38" i="2" s="1"/>
  <c r="E39" i="2" s="1"/>
  <c r="C39" i="2"/>
  <c r="D39" i="2"/>
  <c r="A40" i="2"/>
  <c r="F39" i="2"/>
  <c r="E37" i="3"/>
  <c r="D37" i="3"/>
  <c r="H40" i="2" l="1"/>
  <c r="B40" i="2"/>
  <c r="C40" i="2"/>
  <c r="G39" i="2"/>
  <c r="I39" i="2" s="1"/>
  <c r="E40" i="2" s="1"/>
  <c r="D40" i="2"/>
  <c r="A41" i="2"/>
  <c r="F40" i="2"/>
  <c r="D38" i="3"/>
  <c r="E38" i="3"/>
  <c r="G40" i="2" l="1"/>
  <c r="I40" i="2" s="1"/>
  <c r="E41" i="2" s="1"/>
  <c r="C41" i="2"/>
  <c r="B41" i="2"/>
  <c r="H41" i="2"/>
  <c r="D41" i="2"/>
  <c r="F41" i="2"/>
  <c r="A42" i="2"/>
  <c r="E39" i="3"/>
  <c r="D39" i="3"/>
  <c r="H42" i="2" l="1"/>
  <c r="B42" i="2"/>
  <c r="G41" i="2"/>
  <c r="I41" i="2" s="1"/>
  <c r="E42" i="2" s="1"/>
  <c r="C42" i="2"/>
  <c r="D42" i="2"/>
  <c r="F42" i="2"/>
  <c r="A43" i="2"/>
  <c r="D40" i="3"/>
  <c r="E40" i="3"/>
  <c r="C43" i="2" l="1"/>
  <c r="B43" i="2"/>
  <c r="G42" i="2"/>
  <c r="I42" i="2" s="1"/>
  <c r="E43" i="2" s="1"/>
  <c r="H43" i="2"/>
  <c r="D43" i="2"/>
  <c r="F43" i="2"/>
  <c r="A44" i="2"/>
  <c r="E41" i="3"/>
  <c r="D41" i="3"/>
  <c r="H44" i="2" l="1"/>
  <c r="B44" i="2"/>
  <c r="C44" i="2"/>
  <c r="G43" i="2"/>
  <c r="I43" i="2" s="1"/>
  <c r="E44" i="2" s="1"/>
  <c r="D44" i="2"/>
  <c r="F44" i="2"/>
  <c r="A45" i="2"/>
  <c r="D42" i="3"/>
  <c r="E42" i="3"/>
  <c r="C45" i="2" l="1"/>
  <c r="B45" i="2"/>
  <c r="H45" i="2"/>
  <c r="G44" i="2"/>
  <c r="I44" i="2" s="1"/>
  <c r="E45" i="2" s="1"/>
  <c r="D45" i="2"/>
  <c r="F45" i="2"/>
  <c r="A46" i="2"/>
  <c r="E43" i="3"/>
  <c r="D43" i="3"/>
  <c r="C46" i="2" l="1"/>
  <c r="B46" i="2"/>
  <c r="G45" i="2"/>
  <c r="I45" i="2" s="1"/>
  <c r="E46" i="2" s="1"/>
  <c r="H46" i="2"/>
  <c r="D46" i="2"/>
  <c r="A47" i="2"/>
  <c r="F46" i="2"/>
  <c r="D44" i="3"/>
  <c r="E44" i="3"/>
  <c r="C47" i="2" l="1"/>
  <c r="B47" i="2"/>
  <c r="G46" i="2"/>
  <c r="I46" i="2" s="1"/>
  <c r="E47" i="2" s="1"/>
  <c r="H47" i="2"/>
  <c r="D47" i="2"/>
  <c r="A48" i="2"/>
  <c r="F47" i="2"/>
  <c r="E45" i="3"/>
  <c r="D45" i="3"/>
  <c r="H48" i="2" l="1"/>
  <c r="B48" i="2"/>
  <c r="C48" i="2"/>
  <c r="G47" i="2"/>
  <c r="I47" i="2" s="1"/>
  <c r="E48" i="2" s="1"/>
  <c r="D48" i="2"/>
  <c r="A49" i="2"/>
  <c r="F48" i="2"/>
  <c r="D46" i="3"/>
  <c r="E46" i="3"/>
  <c r="C49" i="2" l="1"/>
  <c r="B49" i="2"/>
  <c r="G48" i="2"/>
  <c r="I48" i="2" s="1"/>
  <c r="E49" i="2" s="1"/>
  <c r="H49" i="2"/>
  <c r="D49" i="2"/>
  <c r="F49" i="2"/>
  <c r="A50" i="2"/>
  <c r="E47" i="3"/>
  <c r="D47" i="3"/>
  <c r="H50" i="2" l="1"/>
  <c r="B50" i="2"/>
  <c r="G49" i="2"/>
  <c r="I49" i="2" s="1"/>
  <c r="E50" i="2" s="1"/>
  <c r="C50" i="2"/>
  <c r="D50" i="2"/>
  <c r="F50" i="2"/>
  <c r="A51" i="2"/>
  <c r="D48" i="3"/>
  <c r="E48" i="3"/>
  <c r="C51" i="2" l="1"/>
  <c r="B51" i="2"/>
  <c r="G50" i="2"/>
  <c r="I50" i="2" s="1"/>
  <c r="E51" i="2" s="1"/>
  <c r="H51" i="2"/>
  <c r="D51" i="2"/>
  <c r="A52" i="2"/>
  <c r="B52" i="2" s="1"/>
  <c r="F51" i="2"/>
  <c r="E49" i="3"/>
  <c r="D49" i="3"/>
  <c r="G51" i="2" l="1"/>
  <c r="I51" i="2" s="1"/>
  <c r="E52" i="2" s="1"/>
  <c r="D52" i="2"/>
  <c r="A53" i="2"/>
  <c r="B53" i="2" s="1"/>
  <c r="F52" i="2"/>
  <c r="C52" i="2"/>
  <c r="H52" i="2"/>
  <c r="D50" i="3"/>
  <c r="E50" i="3"/>
  <c r="C53" i="2" l="1"/>
  <c r="H53" i="2"/>
  <c r="G52" i="2"/>
  <c r="I52" i="2" s="1"/>
  <c r="E53" i="2" s="1"/>
  <c r="D53" i="2"/>
  <c r="F53" i="2"/>
  <c r="A54" i="2"/>
  <c r="E51" i="3"/>
  <c r="D51" i="3"/>
  <c r="H54" i="2" l="1"/>
  <c r="B54" i="2"/>
  <c r="C54" i="2"/>
  <c r="G53" i="2"/>
  <c r="I53" i="2" s="1"/>
  <c r="E54" i="2" s="1"/>
  <c r="D54" i="2"/>
  <c r="F54" i="2"/>
  <c r="A55" i="2"/>
  <c r="D52" i="3"/>
  <c r="E52" i="3"/>
  <c r="C55" i="2" l="1"/>
  <c r="B55" i="2"/>
  <c r="G54" i="2"/>
  <c r="I54" i="2" s="1"/>
  <c r="E55" i="2" s="1"/>
  <c r="H55" i="2"/>
  <c r="D55" i="2"/>
  <c r="A56" i="2"/>
  <c r="B56" i="2" s="1"/>
  <c r="F55" i="2"/>
  <c r="E53" i="3"/>
  <c r="D53" i="3"/>
  <c r="G55" i="2" l="1"/>
  <c r="I55" i="2" s="1"/>
  <c r="E56" i="2" s="1"/>
  <c r="D56" i="2"/>
  <c r="A57" i="2"/>
  <c r="H57" i="2" s="1"/>
  <c r="F56" i="2"/>
  <c r="C56" i="2"/>
  <c r="H56" i="2"/>
  <c r="D54" i="3"/>
  <c r="E54" i="3"/>
  <c r="C57" i="2" l="1"/>
  <c r="B57" i="2"/>
  <c r="G56" i="2"/>
  <c r="I56" i="2" s="1"/>
  <c r="E57" i="2" s="1"/>
  <c r="D57" i="2"/>
  <c r="F57" i="2"/>
  <c r="A58" i="2"/>
  <c r="E55" i="3"/>
  <c r="D55" i="3"/>
  <c r="H58" i="2" l="1"/>
  <c r="B58" i="2"/>
  <c r="C58" i="2"/>
  <c r="G57" i="2"/>
  <c r="I57" i="2" s="1"/>
  <c r="E58" i="2" s="1"/>
  <c r="D58" i="2"/>
  <c r="A59" i="2"/>
  <c r="F58" i="2"/>
  <c r="D56" i="3"/>
  <c r="E56" i="3"/>
  <c r="C59" i="2" l="1"/>
  <c r="B59" i="2"/>
  <c r="G58" i="2"/>
  <c r="I58" i="2" s="1"/>
  <c r="E59" i="2" s="1"/>
  <c r="H59" i="2"/>
  <c r="D59" i="2"/>
  <c r="F59" i="2"/>
  <c r="A60" i="2"/>
  <c r="E57" i="3"/>
  <c r="D57" i="3"/>
  <c r="H60" i="2" l="1"/>
  <c r="B60" i="2"/>
  <c r="G59" i="2"/>
  <c r="I59" i="2" s="1"/>
  <c r="E60" i="2" s="1"/>
  <c r="C60" i="2"/>
  <c r="D60" i="2"/>
  <c r="A61" i="2"/>
  <c r="F60" i="2"/>
  <c r="D58" i="3"/>
  <c r="E58" i="3"/>
  <c r="C61" i="2" l="1"/>
  <c r="B61" i="2"/>
  <c r="H61" i="2"/>
  <c r="G60" i="2"/>
  <c r="I60" i="2" s="1"/>
  <c r="E61" i="2" s="1"/>
  <c r="D61" i="2"/>
  <c r="A62" i="2"/>
  <c r="F61" i="2"/>
  <c r="E59" i="3"/>
  <c r="D59" i="3"/>
  <c r="H62" i="2" l="1"/>
  <c r="B62" i="2"/>
  <c r="C62" i="2"/>
  <c r="G61" i="2"/>
  <c r="I61" i="2" s="1"/>
  <c r="E62" i="2" s="1"/>
  <c r="D62" i="2"/>
  <c r="A63" i="2"/>
  <c r="B63" i="2" s="1"/>
  <c r="F62" i="2"/>
  <c r="D60" i="3"/>
  <c r="E60" i="3"/>
  <c r="C63" i="2" l="1"/>
  <c r="G62" i="2"/>
  <c r="I62" i="2" s="1"/>
  <c r="E63" i="2" s="1"/>
  <c r="D63" i="2"/>
  <c r="A64" i="2"/>
  <c r="F63" i="2"/>
  <c r="H63" i="2"/>
  <c r="E61" i="3"/>
  <c r="D61" i="3"/>
  <c r="G63" i="2" l="1"/>
  <c r="I63" i="2" s="1"/>
  <c r="E64" i="2" s="1"/>
  <c r="H64" i="2"/>
  <c r="B64" i="2"/>
  <c r="C64" i="2"/>
  <c r="D64" i="2"/>
  <c r="A65" i="2"/>
  <c r="F64" i="2"/>
  <c r="D62" i="3"/>
  <c r="E62" i="3"/>
  <c r="C65" i="2" l="1"/>
  <c r="B65" i="2"/>
  <c r="G64" i="2"/>
  <c r="I64" i="2" s="1"/>
  <c r="E65" i="2" s="1"/>
  <c r="H65" i="2"/>
  <c r="D65" i="2"/>
  <c r="A66" i="2"/>
  <c r="F65" i="2"/>
  <c r="E63" i="3"/>
  <c r="D63" i="3"/>
  <c r="H66" i="2" l="1"/>
  <c r="B66" i="2"/>
  <c r="G65" i="2"/>
  <c r="I65" i="2" s="1"/>
  <c r="E66" i="2" s="1"/>
  <c r="C66" i="2"/>
  <c r="D66" i="2"/>
  <c r="A67" i="2"/>
  <c r="B67" i="2" s="1"/>
  <c r="F66" i="2"/>
  <c r="D64" i="3"/>
  <c r="E64" i="3"/>
  <c r="G66" i="2" l="1"/>
  <c r="I66" i="2" s="1"/>
  <c r="E67" i="2" s="1"/>
  <c r="D67" i="2"/>
  <c r="F67" i="2"/>
  <c r="A68" i="2"/>
  <c r="C67" i="2"/>
  <c r="H67" i="2"/>
  <c r="E65" i="3"/>
  <c r="D65" i="3"/>
  <c r="H68" i="2" l="1"/>
  <c r="B68" i="2"/>
  <c r="C68" i="2"/>
  <c r="G67" i="2"/>
  <c r="I67" i="2" s="1"/>
  <c r="E68" i="2" s="1"/>
  <c r="D68" i="2"/>
  <c r="A69" i="2"/>
  <c r="B69" i="2" s="1"/>
  <c r="F68" i="2"/>
  <c r="D66" i="3"/>
  <c r="E66" i="3"/>
  <c r="G68" i="2" l="1"/>
  <c r="I68" i="2" s="1"/>
  <c r="E69" i="2" s="1"/>
  <c r="D69" i="2"/>
  <c r="F69" i="2"/>
  <c r="A70" i="2"/>
  <c r="H69" i="2"/>
  <c r="C69" i="2"/>
  <c r="E67" i="3"/>
  <c r="D67" i="3"/>
  <c r="C70" i="2" l="1"/>
  <c r="B70" i="2"/>
  <c r="H70" i="2"/>
  <c r="G69" i="2"/>
  <c r="I69" i="2" s="1"/>
  <c r="E70" i="2" s="1"/>
  <c r="D70" i="2"/>
  <c r="A71" i="2"/>
  <c r="F70" i="2"/>
  <c r="D68" i="3"/>
  <c r="E68" i="3"/>
  <c r="C71" i="2" l="1"/>
  <c r="B71" i="2"/>
  <c r="G70" i="2"/>
  <c r="I70" i="2" s="1"/>
  <c r="E71" i="2" s="1"/>
  <c r="H71" i="2"/>
  <c r="D71" i="2"/>
  <c r="F71" i="2"/>
  <c r="A72" i="2"/>
  <c r="B72" i="2" s="1"/>
  <c r="E69" i="3"/>
  <c r="D69" i="3"/>
  <c r="G71" i="2" l="1"/>
  <c r="I71" i="2" s="1"/>
  <c r="E72" i="2" s="1"/>
  <c r="D72" i="2"/>
  <c r="A73" i="2"/>
  <c r="F72" i="2"/>
  <c r="C72" i="2"/>
  <c r="H72" i="2"/>
  <c r="D70" i="3"/>
  <c r="E70" i="3"/>
  <c r="C73" i="2" l="1"/>
  <c r="B73" i="2"/>
  <c r="H73" i="2"/>
  <c r="G72" i="2"/>
  <c r="I72" i="2" s="1"/>
  <c r="E73" i="2" s="1"/>
  <c r="D73" i="2"/>
  <c r="A74" i="2"/>
  <c r="F73" i="2"/>
  <c r="E71" i="3"/>
  <c r="D71" i="3"/>
  <c r="H74" i="2" l="1"/>
  <c r="B74" i="2"/>
  <c r="G73" i="2"/>
  <c r="I73" i="2" s="1"/>
  <c r="E74" i="2" s="1"/>
  <c r="C74" i="2"/>
  <c r="D74" i="2"/>
  <c r="A75" i="2"/>
  <c r="H75" i="2" s="1"/>
  <c r="F74" i="2"/>
  <c r="D72" i="3"/>
  <c r="E72" i="3"/>
  <c r="G74" i="2" l="1"/>
  <c r="I74" i="2" s="1"/>
  <c r="E75" i="2" s="1"/>
  <c r="C75" i="2"/>
  <c r="B75" i="2"/>
  <c r="D75" i="2"/>
  <c r="A76" i="2"/>
  <c r="F75" i="2"/>
  <c r="E73" i="3"/>
  <c r="D73" i="3"/>
  <c r="H76" i="2" l="1"/>
  <c r="B76" i="2"/>
  <c r="C76" i="2"/>
  <c r="G75" i="2"/>
  <c r="I75" i="2" s="1"/>
  <c r="E76" i="2" s="1"/>
  <c r="D76" i="2"/>
  <c r="A77" i="2"/>
  <c r="F76" i="2"/>
  <c r="D74" i="3"/>
  <c r="E74" i="3"/>
  <c r="C77" i="2" l="1"/>
  <c r="B77" i="2"/>
  <c r="H77" i="2"/>
  <c r="G76" i="2"/>
  <c r="I76" i="2" s="1"/>
  <c r="E77" i="2" s="1"/>
  <c r="D77" i="2"/>
  <c r="F77" i="2"/>
  <c r="A78" i="2"/>
  <c r="E75" i="3"/>
  <c r="D75" i="3"/>
  <c r="H78" i="2" l="1"/>
  <c r="B78" i="2"/>
  <c r="G77" i="2"/>
  <c r="I77" i="2" s="1"/>
  <c r="E78" i="2" s="1"/>
  <c r="C78" i="2"/>
  <c r="D78" i="2"/>
  <c r="A79" i="2"/>
  <c r="F78" i="2"/>
  <c r="D76" i="3"/>
  <c r="E76" i="3"/>
  <c r="C79" i="2" l="1"/>
  <c r="B79" i="2"/>
  <c r="H79" i="2"/>
  <c r="G78" i="2"/>
  <c r="I78" i="2" s="1"/>
  <c r="E79" i="2" s="1"/>
  <c r="D79" i="2"/>
  <c r="A80" i="2"/>
  <c r="F79" i="2"/>
  <c r="E77" i="3"/>
  <c r="D77" i="3"/>
  <c r="H80" i="2" l="1"/>
  <c r="B80" i="2"/>
  <c r="G79" i="2"/>
  <c r="I79" i="2" s="1"/>
  <c r="E80" i="2" s="1"/>
  <c r="C80" i="2"/>
  <c r="D80" i="2"/>
  <c r="F80" i="2"/>
  <c r="A81" i="2"/>
  <c r="D78" i="3"/>
  <c r="E78" i="3"/>
  <c r="G80" i="2" l="1"/>
  <c r="I80" i="2" s="1"/>
  <c r="E81" i="2" s="1"/>
  <c r="C81" i="2"/>
  <c r="B81" i="2"/>
  <c r="H81" i="2"/>
  <c r="D81" i="2"/>
  <c r="F81" i="2"/>
  <c r="A82" i="2"/>
  <c r="E79" i="3"/>
  <c r="D79" i="3"/>
  <c r="G81" i="2" l="1"/>
  <c r="I81" i="2" s="1"/>
  <c r="E82" i="2" s="1"/>
  <c r="H82" i="2"/>
  <c r="B82" i="2"/>
  <c r="C82" i="2"/>
  <c r="D82" i="2"/>
  <c r="F82" i="2"/>
  <c r="A83" i="2"/>
  <c r="H83" i="2" s="1"/>
  <c r="D80" i="3"/>
  <c r="E80" i="3"/>
  <c r="C83" i="2" l="1"/>
  <c r="B83" i="2"/>
  <c r="G82" i="2"/>
  <c r="I82" i="2" s="1"/>
  <c r="E83" i="2" s="1"/>
  <c r="D83" i="2"/>
  <c r="A84" i="2"/>
  <c r="F83" i="2"/>
  <c r="E81" i="3"/>
  <c r="D81" i="3"/>
  <c r="H84" i="2" l="1"/>
  <c r="B84" i="2"/>
  <c r="G83" i="2"/>
  <c r="I83" i="2" s="1"/>
  <c r="E84" i="2" s="1"/>
  <c r="C84" i="2"/>
  <c r="D84" i="2"/>
  <c r="A85" i="2"/>
  <c r="F84" i="2"/>
  <c r="D82" i="3"/>
  <c r="E82" i="3"/>
  <c r="C85" i="2" l="1"/>
  <c r="B85" i="2"/>
  <c r="G84" i="2"/>
  <c r="I84" i="2" s="1"/>
  <c r="E85" i="2" s="1"/>
  <c r="H85" i="2"/>
  <c r="D85" i="2"/>
  <c r="F85" i="2"/>
  <c r="A86" i="2"/>
  <c r="B86" i="2" s="1"/>
  <c r="E83" i="3"/>
  <c r="D83" i="3"/>
  <c r="G85" i="2" l="1"/>
  <c r="I85" i="2" s="1"/>
  <c r="E86" i="2" s="1"/>
  <c r="D86" i="2"/>
  <c r="A87" i="2"/>
  <c r="C87" i="2" s="1"/>
  <c r="F86" i="2"/>
  <c r="C86" i="2"/>
  <c r="H86" i="2"/>
  <c r="D84" i="3"/>
  <c r="E84" i="3"/>
  <c r="H87" i="2" l="1"/>
  <c r="B87" i="2"/>
  <c r="G86" i="2"/>
  <c r="I86" i="2" s="1"/>
  <c r="E87" i="2" s="1"/>
  <c r="D87" i="2"/>
  <c r="A88" i="2"/>
  <c r="F87" i="2"/>
  <c r="E85" i="3"/>
  <c r="D85" i="3"/>
  <c r="H88" i="2" l="1"/>
  <c r="B88" i="2"/>
  <c r="C88" i="2"/>
  <c r="G87" i="2"/>
  <c r="I87" i="2" s="1"/>
  <c r="E88" i="2" s="1"/>
  <c r="D88" i="2"/>
  <c r="F88" i="2"/>
  <c r="A89" i="2"/>
  <c r="D86" i="3"/>
  <c r="E86" i="3"/>
  <c r="C89" i="2" l="1"/>
  <c r="B89" i="2"/>
  <c r="G88" i="2"/>
  <c r="I88" i="2" s="1"/>
  <c r="E89" i="2" s="1"/>
  <c r="H89" i="2"/>
  <c r="D89" i="2"/>
  <c r="A90" i="2"/>
  <c r="F89" i="2"/>
  <c r="E87" i="3"/>
  <c r="D87" i="3"/>
  <c r="H90" i="2" l="1"/>
  <c r="B90" i="2"/>
  <c r="G89" i="2"/>
  <c r="I89" i="2" s="1"/>
  <c r="E90" i="2" s="1"/>
  <c r="C90" i="2"/>
  <c r="D90" i="2"/>
  <c r="A91" i="2"/>
  <c r="F90" i="2"/>
  <c r="D88" i="3"/>
  <c r="E88" i="3"/>
  <c r="C91" i="2" l="1"/>
  <c r="B91" i="2"/>
  <c r="G90" i="2"/>
  <c r="I90" i="2" s="1"/>
  <c r="E91" i="2" s="1"/>
  <c r="H91" i="2"/>
  <c r="D91" i="2"/>
  <c r="A92" i="2"/>
  <c r="F91" i="2"/>
  <c r="E89" i="3"/>
  <c r="D89" i="3"/>
  <c r="H92" i="2" l="1"/>
  <c r="B92" i="2"/>
  <c r="G91" i="2"/>
  <c r="I91" i="2" s="1"/>
  <c r="E92" i="2" s="1"/>
  <c r="D92" i="2"/>
  <c r="F92" i="2"/>
  <c r="A93" i="2"/>
  <c r="C92" i="2"/>
  <c r="D90" i="3"/>
  <c r="E90" i="3"/>
  <c r="C93" i="2" l="1"/>
  <c r="B93" i="2"/>
  <c r="H93" i="2"/>
  <c r="G92" i="2"/>
  <c r="I92" i="2" s="1"/>
  <c r="E93" i="2" s="1"/>
  <c r="D93" i="2"/>
  <c r="F93" i="2"/>
  <c r="A94" i="2"/>
  <c r="E91" i="3"/>
  <c r="D91" i="3"/>
  <c r="H94" i="2" l="1"/>
  <c r="B94" i="2"/>
  <c r="C94" i="2"/>
  <c r="G93" i="2"/>
  <c r="I93" i="2" s="1"/>
  <c r="E94" i="2" s="1"/>
  <c r="D94" i="2"/>
  <c r="A95" i="2"/>
  <c r="F94" i="2"/>
  <c r="D92" i="3"/>
  <c r="E92" i="3"/>
  <c r="C95" i="2" l="1"/>
  <c r="B95" i="2"/>
  <c r="H95" i="2"/>
  <c r="G94" i="2"/>
  <c r="I94" i="2" s="1"/>
  <c r="E95" i="2" s="1"/>
  <c r="D95" i="2"/>
  <c r="F95" i="2"/>
  <c r="A96" i="2"/>
  <c r="E93" i="3"/>
  <c r="D93" i="3"/>
  <c r="H96" i="2" l="1"/>
  <c r="B96" i="2"/>
  <c r="G95" i="2"/>
  <c r="I95" i="2" s="1"/>
  <c r="E96" i="2" s="1"/>
  <c r="C96" i="2"/>
  <c r="D96" i="2"/>
  <c r="F96" i="2"/>
  <c r="A97" i="2"/>
  <c r="D94" i="3"/>
  <c r="E94" i="3"/>
  <c r="C97" i="2" l="1"/>
  <c r="B97" i="2"/>
  <c r="G96" i="2"/>
  <c r="I96" i="2" s="1"/>
  <c r="E97" i="2" s="1"/>
  <c r="H97" i="2"/>
  <c r="D97" i="2"/>
  <c r="A98" i="2"/>
  <c r="F97" i="2"/>
  <c r="E95" i="3"/>
  <c r="D95" i="3"/>
  <c r="H98" i="2" l="1"/>
  <c r="B98" i="2"/>
  <c r="G97" i="2"/>
  <c r="I97" i="2" s="1"/>
  <c r="E98" i="2" s="1"/>
  <c r="C98" i="2"/>
  <c r="D98" i="2"/>
  <c r="F98" i="2"/>
  <c r="A99" i="2"/>
  <c r="D96" i="3"/>
  <c r="E96" i="3"/>
  <c r="C99" i="2" l="1"/>
  <c r="B99" i="2"/>
  <c r="G98" i="2"/>
  <c r="I98" i="2" s="1"/>
  <c r="E99" i="2" s="1"/>
  <c r="H99" i="2"/>
  <c r="D99" i="2"/>
  <c r="A100" i="2"/>
  <c r="B100" i="2" s="1"/>
  <c r="F99" i="2"/>
  <c r="E97" i="3"/>
  <c r="D97" i="3"/>
  <c r="C100" i="2" l="1"/>
  <c r="G99" i="2"/>
  <c r="I99" i="2" s="1"/>
  <c r="E100" i="2" s="1"/>
  <c r="H100" i="2"/>
  <c r="D100" i="2"/>
  <c r="F100" i="2"/>
  <c r="A101" i="2"/>
  <c r="D98" i="3"/>
  <c r="E98" i="3"/>
  <c r="C101" i="2" l="1"/>
  <c r="B101" i="2"/>
  <c r="G100" i="2"/>
  <c r="I100" i="2" s="1"/>
  <c r="E101" i="2" s="1"/>
  <c r="H101" i="2"/>
  <c r="D101" i="2"/>
  <c r="A102" i="2"/>
  <c r="F101" i="2"/>
  <c r="E99" i="3"/>
  <c r="D99" i="3"/>
  <c r="H102" i="2" l="1"/>
  <c r="B102" i="2"/>
  <c r="G101" i="2"/>
  <c r="I101" i="2" s="1"/>
  <c r="E102" i="2" s="1"/>
  <c r="C102" i="2"/>
  <c r="D102" i="2"/>
  <c r="A103" i="2"/>
  <c r="F102" i="2"/>
  <c r="D100" i="3"/>
  <c r="E100" i="3"/>
  <c r="C103" i="2" l="1"/>
  <c r="B103" i="2"/>
  <c r="G102" i="2"/>
  <c r="I102" i="2" s="1"/>
  <c r="E103" i="2" s="1"/>
  <c r="D103" i="2"/>
  <c r="F103" i="2"/>
  <c r="A104" i="2"/>
  <c r="H103" i="2"/>
  <c r="E101" i="3"/>
  <c r="D101" i="3"/>
  <c r="H104" i="2" l="1"/>
  <c r="B104" i="2"/>
  <c r="G103" i="2"/>
  <c r="I103" i="2" s="1"/>
  <c r="E104" i="2" s="1"/>
  <c r="C104" i="2"/>
  <c r="D104" i="2"/>
  <c r="A105" i="2"/>
  <c r="F104" i="2"/>
  <c r="D102" i="3"/>
  <c r="E102" i="3"/>
  <c r="C105" i="2" l="1"/>
  <c r="B105" i="2"/>
  <c r="G104" i="2"/>
  <c r="I104" i="2" s="1"/>
  <c r="E105" i="2" s="1"/>
  <c r="H105" i="2"/>
  <c r="D105" i="2"/>
  <c r="A106" i="2"/>
  <c r="F105" i="2"/>
  <c r="E103" i="3"/>
  <c r="D103" i="3"/>
  <c r="H106" i="2" l="1"/>
  <c r="B106" i="2"/>
  <c r="G105" i="2"/>
  <c r="I105" i="2" s="1"/>
  <c r="E106" i="2" s="1"/>
  <c r="C106" i="2"/>
  <c r="D106" i="2"/>
  <c r="A107" i="2"/>
  <c r="F106" i="2"/>
  <c r="D104" i="3"/>
  <c r="E104" i="3"/>
  <c r="C107" i="2" l="1"/>
  <c r="B107" i="2"/>
  <c r="G106" i="2"/>
  <c r="I106" i="2" s="1"/>
  <c r="E107" i="2" s="1"/>
  <c r="H107" i="2"/>
  <c r="D107" i="2"/>
  <c r="F107" i="2"/>
  <c r="A108" i="2"/>
  <c r="E105" i="3"/>
  <c r="D105" i="3"/>
  <c r="H108" i="2" l="1"/>
  <c r="B108" i="2"/>
  <c r="G107" i="2"/>
  <c r="I107" i="2" s="1"/>
  <c r="E108" i="2" s="1"/>
  <c r="C108" i="2"/>
  <c r="D108" i="2"/>
  <c r="A109" i="2"/>
  <c r="H109" i="2" s="1"/>
  <c r="F108" i="2"/>
  <c r="D106" i="3"/>
  <c r="E106" i="3"/>
  <c r="C109" i="2" l="1"/>
  <c r="B109" i="2"/>
  <c r="G108" i="2"/>
  <c r="I108" i="2" s="1"/>
  <c r="E109" i="2" s="1"/>
  <c r="D109" i="2"/>
  <c r="F109" i="2"/>
  <c r="A110" i="2"/>
  <c r="E107" i="3"/>
  <c r="D107" i="3"/>
  <c r="G109" i="2" l="1"/>
  <c r="I109" i="2" s="1"/>
  <c r="E110" i="2" s="1"/>
  <c r="H110" i="2"/>
  <c r="B110" i="2"/>
  <c r="C110" i="2"/>
  <c r="D110" i="2"/>
  <c r="F110" i="2"/>
  <c r="A111" i="2"/>
  <c r="D108" i="3"/>
  <c r="E108" i="3"/>
  <c r="C111" i="2" l="1"/>
  <c r="B111" i="2"/>
  <c r="G110" i="2"/>
  <c r="I110" i="2" s="1"/>
  <c r="E111" i="2" s="1"/>
  <c r="H111" i="2"/>
  <c r="D111" i="2"/>
  <c r="F111" i="2"/>
  <c r="A112" i="2"/>
  <c r="E109" i="3"/>
  <c r="D109" i="3"/>
  <c r="G111" i="2" l="1"/>
  <c r="I111" i="2" s="1"/>
  <c r="E112" i="2" s="1"/>
  <c r="H112" i="2"/>
  <c r="B112" i="2"/>
  <c r="C112" i="2"/>
  <c r="D112" i="2"/>
  <c r="F112" i="2"/>
  <c r="A113" i="2"/>
  <c r="D110" i="3"/>
  <c r="E110" i="3"/>
  <c r="C113" i="2" l="1"/>
  <c r="B113" i="2"/>
  <c r="G112" i="2"/>
  <c r="I112" i="2" s="1"/>
  <c r="E113" i="2" s="1"/>
  <c r="H113" i="2"/>
  <c r="D113" i="2"/>
  <c r="A114" i="2"/>
  <c r="F113" i="2"/>
  <c r="E111" i="3"/>
  <c r="D111" i="3"/>
  <c r="H114" i="2" l="1"/>
  <c r="B114" i="2"/>
  <c r="G113" i="2"/>
  <c r="I113" i="2" s="1"/>
  <c r="E114" i="2" s="1"/>
  <c r="C114" i="2"/>
  <c r="D114" i="2"/>
  <c r="A115" i="2"/>
  <c r="B115" i="2" s="1"/>
  <c r="F114" i="2"/>
  <c r="D112" i="3"/>
  <c r="E112" i="3"/>
  <c r="G114" i="2" l="1"/>
  <c r="I114" i="2" s="1"/>
  <c r="E115" i="2" s="1"/>
  <c r="D115" i="2"/>
  <c r="A116" i="2"/>
  <c r="B116" i="2" s="1"/>
  <c r="F115" i="2"/>
  <c r="H115" i="2"/>
  <c r="C115" i="2"/>
  <c r="E113" i="3"/>
  <c r="D113" i="3"/>
  <c r="H116" i="2" l="1"/>
  <c r="C116" i="2"/>
  <c r="G115" i="2"/>
  <c r="I115" i="2" s="1"/>
  <c r="E116" i="2" s="1"/>
  <c r="D116" i="2"/>
  <c r="F116" i="2"/>
  <c r="A117" i="2"/>
  <c r="D114" i="3"/>
  <c r="E114" i="3"/>
  <c r="H117" i="2" l="1"/>
  <c r="B117" i="2"/>
  <c r="G116" i="2"/>
  <c r="I116" i="2" s="1"/>
  <c r="E117" i="2" s="1"/>
  <c r="C117" i="2"/>
  <c r="D117" i="2"/>
  <c r="F117" i="2"/>
  <c r="A118" i="2"/>
  <c r="E115" i="3"/>
  <c r="D115" i="3"/>
  <c r="C118" i="2" l="1"/>
  <c r="B118" i="2"/>
  <c r="G117" i="2"/>
  <c r="I117" i="2" s="1"/>
  <c r="E118" i="2" s="1"/>
  <c r="H118" i="2"/>
  <c r="D118" i="2"/>
  <c r="A119" i="2"/>
  <c r="F118" i="2"/>
  <c r="D116" i="3"/>
  <c r="E116" i="3"/>
  <c r="C119" i="2" l="1"/>
  <c r="B119" i="2"/>
  <c r="G118" i="2"/>
  <c r="I118" i="2" s="1"/>
  <c r="E119" i="2" s="1"/>
  <c r="H119" i="2"/>
  <c r="D119" i="2"/>
  <c r="F119" i="2"/>
  <c r="A120" i="2"/>
  <c r="E117" i="3"/>
  <c r="D117" i="3"/>
  <c r="H120" i="2" l="1"/>
  <c r="B120" i="2"/>
  <c r="G119" i="2"/>
  <c r="I119" i="2" s="1"/>
  <c r="E120" i="2" s="1"/>
  <c r="C120" i="2"/>
  <c r="D120" i="2"/>
  <c r="F120" i="2"/>
  <c r="A121" i="2"/>
  <c r="D118" i="3"/>
  <c r="E118" i="3"/>
  <c r="C121" i="2" l="1"/>
  <c r="B121" i="2"/>
  <c r="G120" i="2"/>
  <c r="I120" i="2" s="1"/>
  <c r="E121" i="2" s="1"/>
  <c r="D121" i="2"/>
  <c r="F121" i="2"/>
  <c r="A122" i="2"/>
  <c r="H121" i="2"/>
  <c r="E119" i="3"/>
  <c r="D119" i="3"/>
  <c r="H122" i="2" l="1"/>
  <c r="B122" i="2"/>
  <c r="C122" i="2"/>
  <c r="G121" i="2"/>
  <c r="I121" i="2" s="1"/>
  <c r="E122" i="2" s="1"/>
  <c r="D122" i="2"/>
  <c r="A123" i="2"/>
  <c r="F122" i="2"/>
  <c r="D120" i="3"/>
  <c r="E120" i="3"/>
  <c r="C123" i="2" l="1"/>
  <c r="B123" i="2"/>
  <c r="G122" i="2"/>
  <c r="I122" i="2" s="1"/>
  <c r="E123" i="2" s="1"/>
  <c r="H123" i="2"/>
  <c r="D123" i="2"/>
  <c r="A124" i="2"/>
  <c r="F123" i="2"/>
  <c r="E121" i="3"/>
  <c r="D121" i="3"/>
  <c r="H124" i="2" l="1"/>
  <c r="B124" i="2"/>
  <c r="C124" i="2"/>
  <c r="G123" i="2"/>
  <c r="I123" i="2" s="1"/>
  <c r="E124" i="2" s="1"/>
  <c r="D124" i="2"/>
  <c r="F124" i="2"/>
  <c r="A125" i="2"/>
  <c r="D122" i="3"/>
  <c r="E122" i="3"/>
  <c r="C125" i="2" l="1"/>
  <c r="B125" i="2"/>
  <c r="G124" i="2"/>
  <c r="I124" i="2" s="1"/>
  <c r="E125" i="2" s="1"/>
  <c r="H125" i="2"/>
  <c r="D125" i="2"/>
  <c r="F125" i="2"/>
  <c r="A126" i="2"/>
  <c r="E123" i="3"/>
  <c r="D123" i="3"/>
  <c r="H126" i="2" l="1"/>
  <c r="B126" i="2"/>
  <c r="G125" i="2"/>
  <c r="I125" i="2" s="1"/>
  <c r="E126" i="2" s="1"/>
  <c r="C126" i="2"/>
  <c r="D126" i="2"/>
  <c r="A127" i="2"/>
  <c r="F126" i="2"/>
  <c r="D124" i="3"/>
  <c r="E124" i="3"/>
  <c r="C127" i="2" l="1"/>
  <c r="B127" i="2"/>
  <c r="H127" i="2"/>
  <c r="G126" i="2"/>
  <c r="I126" i="2" s="1"/>
  <c r="E127" i="2" s="1"/>
  <c r="D127" i="2"/>
  <c r="A128" i="2"/>
  <c r="F127" i="2"/>
  <c r="E125" i="3"/>
  <c r="D125" i="3"/>
  <c r="H128" i="2" l="1"/>
  <c r="B128" i="2"/>
  <c r="G127" i="2"/>
  <c r="I127" i="2" s="1"/>
  <c r="E128" i="2" s="1"/>
  <c r="C128" i="2"/>
  <c r="D128" i="2"/>
  <c r="F128" i="2"/>
  <c r="A129" i="2"/>
  <c r="D126" i="3"/>
  <c r="E126" i="3"/>
  <c r="C129" i="2" l="1"/>
  <c r="B129" i="2"/>
  <c r="G128" i="2"/>
  <c r="I128" i="2" s="1"/>
  <c r="E129" i="2" s="1"/>
  <c r="H129" i="2"/>
  <c r="D129" i="2"/>
  <c r="A130" i="2"/>
  <c r="F129" i="2"/>
  <c r="E127" i="3"/>
  <c r="D127" i="3"/>
  <c r="H130" i="2" l="1"/>
  <c r="B130" i="2"/>
  <c r="G129" i="2"/>
  <c r="I129" i="2" s="1"/>
  <c r="E130" i="2" s="1"/>
  <c r="C130" i="2"/>
  <c r="D130" i="2"/>
  <c r="A131" i="2"/>
  <c r="F130" i="2"/>
  <c r="D128" i="3"/>
  <c r="E128" i="3"/>
  <c r="C131" i="2" l="1"/>
  <c r="B131" i="2"/>
  <c r="H131" i="2"/>
  <c r="G130" i="2"/>
  <c r="I130" i="2" s="1"/>
  <c r="E131" i="2" s="1"/>
  <c r="D131" i="2"/>
  <c r="F131" i="2"/>
  <c r="A132" i="2"/>
  <c r="E129" i="3"/>
  <c r="D129" i="3"/>
  <c r="H132" i="2" l="1"/>
  <c r="B132" i="2"/>
  <c r="C132" i="2"/>
  <c r="G131" i="2"/>
  <c r="I131" i="2" s="1"/>
  <c r="E132" i="2" s="1"/>
  <c r="D132" i="2"/>
  <c r="F132" i="2"/>
  <c r="A133" i="2"/>
  <c r="D130" i="3"/>
  <c r="E130" i="3"/>
  <c r="C133" i="2" l="1"/>
  <c r="B133" i="2"/>
  <c r="H133" i="2"/>
  <c r="G132" i="2"/>
  <c r="I132" i="2" s="1"/>
  <c r="E133" i="2" s="1"/>
  <c r="D133" i="2"/>
  <c r="F133" i="2"/>
  <c r="A134" i="2"/>
  <c r="B134" i="2" s="1"/>
  <c r="E131" i="3"/>
  <c r="D131" i="3"/>
  <c r="G133" i="2" l="1"/>
  <c r="I133" i="2" s="1"/>
  <c r="E134" i="2" s="1"/>
  <c r="D134" i="2"/>
  <c r="F134" i="2"/>
  <c r="A135" i="2"/>
  <c r="C134" i="2"/>
  <c r="H134" i="2"/>
  <c r="D132" i="3"/>
  <c r="E132" i="3"/>
  <c r="C135" i="2" l="1"/>
  <c r="B135" i="2"/>
  <c r="H135" i="2"/>
  <c r="G134" i="2"/>
  <c r="I134" i="2" s="1"/>
  <c r="E135" i="2" s="1"/>
  <c r="D135" i="2"/>
  <c r="A136" i="2"/>
  <c r="F135" i="2"/>
  <c r="E133" i="3"/>
  <c r="D133" i="3"/>
  <c r="H136" i="2" l="1"/>
  <c r="B136" i="2"/>
  <c r="G135" i="2"/>
  <c r="I135" i="2" s="1"/>
  <c r="E136" i="2" s="1"/>
  <c r="C136" i="2"/>
  <c r="D136" i="2"/>
  <c r="A137" i="2"/>
  <c r="F136" i="2"/>
  <c r="D134" i="3"/>
  <c r="E134" i="3"/>
  <c r="C137" i="2" l="1"/>
  <c r="B137" i="2"/>
  <c r="G136" i="2"/>
  <c r="I136" i="2" s="1"/>
  <c r="E137" i="2" s="1"/>
  <c r="H137" i="2"/>
  <c r="D137" i="2"/>
  <c r="A138" i="2"/>
  <c r="B138" i="2" s="1"/>
  <c r="F137" i="2"/>
  <c r="E135" i="3"/>
  <c r="D135" i="3"/>
  <c r="G137" i="2" l="1"/>
  <c r="I137" i="2" s="1"/>
  <c r="E138" i="2" s="1"/>
  <c r="D138" i="2"/>
  <c r="F138" i="2"/>
  <c r="A139" i="2"/>
  <c r="C138" i="2"/>
  <c r="H138" i="2"/>
  <c r="D136" i="3"/>
  <c r="E136" i="3"/>
  <c r="C139" i="2" l="1"/>
  <c r="B139" i="2"/>
  <c r="H139" i="2"/>
  <c r="G138" i="2"/>
  <c r="I138" i="2" s="1"/>
  <c r="E139" i="2" s="1"/>
  <c r="D139" i="2"/>
  <c r="A140" i="2"/>
  <c r="B140" i="2" s="1"/>
  <c r="F139" i="2"/>
  <c r="E137" i="3"/>
  <c r="D137" i="3"/>
  <c r="G139" i="2" l="1"/>
  <c r="I139" i="2" s="1"/>
  <c r="E140" i="2" s="1"/>
  <c r="D140" i="2"/>
  <c r="A141" i="2"/>
  <c r="B141" i="2" s="1"/>
  <c r="F140" i="2"/>
  <c r="C140" i="2"/>
  <c r="H140" i="2"/>
  <c r="D138" i="3"/>
  <c r="C141" i="2"/>
  <c r="E138" i="3"/>
  <c r="H141" i="2" l="1"/>
  <c r="G140" i="2"/>
  <c r="I140" i="2" s="1"/>
  <c r="E141" i="2" s="1"/>
  <c r="D141" i="2"/>
  <c r="F141" i="2"/>
  <c r="A142" i="2"/>
  <c r="B142" i="2" s="1"/>
  <c r="E139" i="3"/>
  <c r="D139" i="3"/>
  <c r="G141" i="2" l="1"/>
  <c r="I141" i="2" s="1"/>
  <c r="E142" i="2" s="1"/>
  <c r="D142" i="2"/>
  <c r="F142" i="2"/>
  <c r="A143" i="2"/>
  <c r="C142" i="2"/>
  <c r="H142" i="2"/>
  <c r="D140" i="3"/>
  <c r="E140" i="3"/>
  <c r="C143" i="2" l="1"/>
  <c r="B143" i="2"/>
  <c r="G142" i="2"/>
  <c r="I142" i="2" s="1"/>
  <c r="E143" i="2" s="1"/>
  <c r="H143" i="2"/>
  <c r="D143" i="2"/>
  <c r="A144" i="2"/>
  <c r="F143" i="2"/>
  <c r="E141" i="3"/>
  <c r="D141" i="3"/>
  <c r="H144" i="2" l="1"/>
  <c r="B144" i="2"/>
  <c r="G143" i="2"/>
  <c r="I143" i="2" s="1"/>
  <c r="E144" i="2" s="1"/>
  <c r="C144" i="2"/>
  <c r="D144" i="2"/>
  <c r="A145" i="2"/>
  <c r="F144" i="2"/>
  <c r="D142" i="3"/>
  <c r="E142" i="3"/>
  <c r="C145" i="2" l="1"/>
  <c r="B145" i="2"/>
  <c r="G144" i="2"/>
  <c r="I144" i="2" s="1"/>
  <c r="E145" i="2" s="1"/>
  <c r="H145" i="2"/>
  <c r="D145" i="2"/>
  <c r="F145" i="2"/>
  <c r="A146" i="2"/>
  <c r="B146" i="2" s="1"/>
  <c r="E143" i="3"/>
  <c r="D143" i="3"/>
  <c r="G145" i="2" l="1"/>
  <c r="I145" i="2" s="1"/>
  <c r="E146" i="2" s="1"/>
  <c r="D146" i="2"/>
  <c r="F146" i="2"/>
  <c r="A147" i="2"/>
  <c r="C146" i="2"/>
  <c r="H146" i="2"/>
  <c r="D144" i="3"/>
  <c r="E144" i="3"/>
  <c r="C147" i="2" l="1"/>
  <c r="B147" i="2"/>
  <c r="H147" i="2"/>
  <c r="G146" i="2"/>
  <c r="I146" i="2" s="1"/>
  <c r="E147" i="2" s="1"/>
  <c r="D147" i="2"/>
  <c r="F147" i="2"/>
  <c r="A148" i="2"/>
  <c r="E145" i="3"/>
  <c r="D145" i="3"/>
  <c r="H148" i="2" l="1"/>
  <c r="B148" i="2"/>
  <c r="G147" i="2"/>
  <c r="I147" i="2" s="1"/>
  <c r="E148" i="2" s="1"/>
  <c r="C148" i="2"/>
  <c r="D148" i="2"/>
  <c r="A149" i="2"/>
  <c r="F148" i="2"/>
  <c r="D146" i="3"/>
  <c r="E146" i="3"/>
  <c r="C149" i="2" l="1"/>
  <c r="B149" i="2"/>
  <c r="H149" i="2"/>
  <c r="G148" i="2"/>
  <c r="I148" i="2" s="1"/>
  <c r="E149" i="2" s="1"/>
  <c r="D149" i="2"/>
  <c r="F149" i="2"/>
  <c r="A150" i="2"/>
  <c r="E147" i="3"/>
  <c r="D147" i="3"/>
  <c r="H150" i="2" l="1"/>
  <c r="B150" i="2"/>
  <c r="C150" i="2"/>
  <c r="G149" i="2"/>
  <c r="I149" i="2" s="1"/>
  <c r="E150" i="2" s="1"/>
  <c r="D150" i="2"/>
  <c r="A151" i="2"/>
  <c r="F150" i="2"/>
  <c r="D148" i="3"/>
  <c r="E148" i="3"/>
  <c r="C151" i="2" l="1"/>
  <c r="B151" i="2"/>
  <c r="H151" i="2"/>
  <c r="G150" i="2"/>
  <c r="I150" i="2" s="1"/>
  <c r="E151" i="2" s="1"/>
  <c r="D151" i="2"/>
  <c r="A152" i="2"/>
  <c r="F151" i="2"/>
  <c r="E149" i="3"/>
  <c r="D149" i="3"/>
  <c r="H152" i="2" l="1"/>
  <c r="B152" i="2"/>
  <c r="C152" i="2"/>
  <c r="G151" i="2"/>
  <c r="I151" i="2" s="1"/>
  <c r="E152" i="2" s="1"/>
  <c r="D152" i="2"/>
  <c r="F152" i="2"/>
  <c r="A153" i="2"/>
  <c r="D150" i="3"/>
  <c r="E150" i="3"/>
  <c r="C153" i="2" l="1"/>
  <c r="B153" i="2"/>
  <c r="H153" i="2"/>
  <c r="G152" i="2"/>
  <c r="I152" i="2" s="1"/>
  <c r="E153" i="2" s="1"/>
  <c r="D153" i="2"/>
  <c r="A154" i="2"/>
  <c r="F153" i="2"/>
  <c r="E151" i="3"/>
  <c r="D151" i="3"/>
  <c r="H154" i="2" l="1"/>
  <c r="B154" i="2"/>
  <c r="C154" i="2"/>
  <c r="G153" i="2"/>
  <c r="I153" i="2" s="1"/>
  <c r="E154" i="2" s="1"/>
  <c r="D154" i="2"/>
  <c r="A155" i="2"/>
  <c r="F154" i="2"/>
  <c r="D152" i="3"/>
  <c r="E152" i="3"/>
  <c r="C155" i="2" l="1"/>
  <c r="B155" i="2"/>
  <c r="H155" i="2"/>
  <c r="G154" i="2"/>
  <c r="I154" i="2" s="1"/>
  <c r="E155" i="2" s="1"/>
  <c r="D155" i="2"/>
  <c r="F155" i="2"/>
  <c r="A156" i="2"/>
  <c r="E153" i="3"/>
  <c r="D153" i="3"/>
  <c r="H156" i="2" l="1"/>
  <c r="B156" i="2"/>
  <c r="G155" i="2"/>
  <c r="I155" i="2" s="1"/>
  <c r="E156" i="2" s="1"/>
  <c r="C156" i="2"/>
  <c r="D156" i="2"/>
  <c r="A157" i="2"/>
  <c r="F156" i="2"/>
  <c r="D154" i="3"/>
  <c r="E154" i="3"/>
  <c r="C157" i="2" l="1"/>
  <c r="B157" i="2"/>
  <c r="G156" i="2"/>
  <c r="I156" i="2" s="1"/>
  <c r="E157" i="2" s="1"/>
  <c r="H157" i="2"/>
  <c r="D157" i="2"/>
  <c r="A158" i="2"/>
  <c r="F157" i="2"/>
  <c r="E155" i="3"/>
  <c r="D155" i="3"/>
  <c r="H158" i="2" l="1"/>
  <c r="B158" i="2"/>
  <c r="G157" i="2"/>
  <c r="I157" i="2" s="1"/>
  <c r="E158" i="2" s="1"/>
  <c r="C158" i="2"/>
  <c r="D158" i="2"/>
  <c r="F158" i="2"/>
  <c r="A159" i="2"/>
  <c r="D156" i="3"/>
  <c r="E156" i="3"/>
  <c r="C159" i="2" l="1"/>
  <c r="B159" i="2"/>
  <c r="G158" i="2"/>
  <c r="I158" i="2" s="1"/>
  <c r="E159" i="2" s="1"/>
  <c r="H159" i="2"/>
  <c r="D159" i="2"/>
  <c r="A160" i="2"/>
  <c r="F159" i="2"/>
  <c r="E157" i="3"/>
  <c r="D157" i="3"/>
  <c r="H160" i="2" l="1"/>
  <c r="B160" i="2"/>
  <c r="G159" i="2"/>
  <c r="I159" i="2" s="1"/>
  <c r="E160" i="2" s="1"/>
  <c r="C160" i="2"/>
  <c r="D160" i="2"/>
  <c r="A161" i="2"/>
  <c r="F160" i="2"/>
  <c r="D158" i="3"/>
  <c r="E158" i="3"/>
  <c r="C161" i="2" l="1"/>
  <c r="B161" i="2"/>
  <c r="G160" i="2"/>
  <c r="I160" i="2" s="1"/>
  <c r="E161" i="2" s="1"/>
  <c r="H161" i="2"/>
  <c r="D161" i="2"/>
  <c r="F161" i="2"/>
  <c r="A162" i="2"/>
  <c r="E159" i="3"/>
  <c r="D159" i="3"/>
  <c r="C162" i="2" l="1"/>
  <c r="B162" i="2"/>
  <c r="G161" i="2"/>
  <c r="I161" i="2" s="1"/>
  <c r="E162" i="2" s="1"/>
  <c r="H162" i="2"/>
  <c r="D162" i="2"/>
  <c r="A163" i="2"/>
  <c r="F162" i="2"/>
  <c r="D160" i="3"/>
  <c r="E160" i="3"/>
  <c r="C163" i="2" l="1"/>
  <c r="B163" i="2"/>
  <c r="H163" i="2"/>
  <c r="G162" i="2"/>
  <c r="I162" i="2" s="1"/>
  <c r="E163" i="2" s="1"/>
  <c r="D163" i="2"/>
  <c r="A164" i="2"/>
  <c r="F163" i="2"/>
  <c r="E161" i="3"/>
  <c r="D161" i="3"/>
  <c r="H164" i="2" l="1"/>
  <c r="B164" i="2"/>
  <c r="C164" i="2"/>
  <c r="G163" i="2"/>
  <c r="I163" i="2" s="1"/>
  <c r="E164" i="2" s="1"/>
  <c r="D164" i="2"/>
  <c r="F164" i="2"/>
  <c r="A165" i="2"/>
  <c r="D162" i="3"/>
  <c r="E162" i="3"/>
  <c r="C165" i="2" l="1"/>
  <c r="B165" i="2"/>
  <c r="G164" i="2"/>
  <c r="I164" i="2" s="1"/>
  <c r="E165" i="2" s="1"/>
  <c r="H165" i="2"/>
  <c r="D165" i="2"/>
  <c r="F165" i="2"/>
  <c r="A166" i="2"/>
  <c r="E163" i="3"/>
  <c r="D163" i="3"/>
  <c r="H166" i="2" l="1"/>
  <c r="B166" i="2"/>
  <c r="G165" i="2"/>
  <c r="I165" i="2" s="1"/>
  <c r="E166" i="2" s="1"/>
  <c r="C166" i="2"/>
  <c r="D166" i="2"/>
  <c r="A167" i="2"/>
  <c r="F166" i="2"/>
  <c r="D164" i="3"/>
  <c r="E164" i="3"/>
  <c r="C167" i="2" l="1"/>
  <c r="B167" i="2"/>
  <c r="H167" i="2"/>
  <c r="G166" i="2"/>
  <c r="I166" i="2" s="1"/>
  <c r="E167" i="2" s="1"/>
  <c r="D167" i="2"/>
  <c r="F167" i="2"/>
  <c r="A168" i="2"/>
  <c r="E165" i="3"/>
  <c r="D165" i="3"/>
  <c r="H168" i="2" l="1"/>
  <c r="B168" i="2"/>
  <c r="G167" i="2"/>
  <c r="I167" i="2" s="1"/>
  <c r="E168" i="2" s="1"/>
  <c r="C168" i="2"/>
  <c r="D168" i="2"/>
  <c r="A169" i="2"/>
  <c r="F168" i="2"/>
  <c r="D166" i="3"/>
  <c r="E166" i="3"/>
  <c r="C169" i="2" l="1"/>
  <c r="B169" i="2"/>
  <c r="H169" i="2"/>
  <c r="G168" i="2"/>
  <c r="I168" i="2" s="1"/>
  <c r="E169" i="2" s="1"/>
  <c r="D169" i="2"/>
  <c r="F169" i="2"/>
  <c r="A170" i="2"/>
  <c r="E167" i="3"/>
  <c r="D167" i="3"/>
  <c r="H170" i="2" l="1"/>
  <c r="B170" i="2"/>
  <c r="G169" i="2"/>
  <c r="I169" i="2" s="1"/>
  <c r="E170" i="2" s="1"/>
  <c r="C170" i="2"/>
  <c r="D170" i="2"/>
  <c r="A171" i="2"/>
  <c r="F170" i="2"/>
  <c r="D168" i="3"/>
  <c r="E168" i="3"/>
  <c r="C171" i="2" l="1"/>
  <c r="B171" i="2"/>
  <c r="G170" i="2"/>
  <c r="I170" i="2" s="1"/>
  <c r="E171" i="2" s="1"/>
  <c r="H171" i="2"/>
  <c r="D171" i="2"/>
  <c r="F171" i="2"/>
  <c r="A172" i="2"/>
  <c r="E169" i="3"/>
  <c r="D169" i="3"/>
  <c r="H172" i="2" l="1"/>
  <c r="B172" i="2"/>
  <c r="G171" i="2"/>
  <c r="I171" i="2" s="1"/>
  <c r="E172" i="2" s="1"/>
  <c r="C172" i="2"/>
  <c r="D172" i="2"/>
  <c r="A173" i="2"/>
  <c r="F172" i="2"/>
  <c r="D170" i="3"/>
  <c r="E170" i="3"/>
  <c r="C173" i="2" l="1"/>
  <c r="B173" i="2"/>
  <c r="G172" i="2"/>
  <c r="I172" i="2" s="1"/>
  <c r="E173" i="2" s="1"/>
  <c r="H173" i="2"/>
  <c r="D173" i="2"/>
  <c r="F173" i="2"/>
  <c r="A174" i="2"/>
  <c r="E171" i="3"/>
  <c r="D171" i="3"/>
  <c r="H174" i="2" l="1"/>
  <c r="B174" i="2"/>
  <c r="G173" i="2"/>
  <c r="I173" i="2" s="1"/>
  <c r="E174" i="2" s="1"/>
  <c r="C174" i="2"/>
  <c r="D174" i="2"/>
  <c r="A175" i="2"/>
  <c r="F174" i="2"/>
  <c r="D172" i="3"/>
  <c r="E172" i="3"/>
  <c r="C175" i="2" l="1"/>
  <c r="B175" i="2"/>
  <c r="G174" i="2"/>
  <c r="I174" i="2" s="1"/>
  <c r="E175" i="2" s="1"/>
  <c r="H175" i="2"/>
  <c r="D175" i="2"/>
  <c r="F175" i="2"/>
  <c r="A176" i="2"/>
  <c r="E173" i="3"/>
  <c r="D173" i="3"/>
  <c r="H176" i="2" l="1"/>
  <c r="B176" i="2"/>
  <c r="G175" i="2"/>
  <c r="I175" i="2" s="1"/>
  <c r="E176" i="2" s="1"/>
  <c r="C176" i="2"/>
  <c r="D176" i="2"/>
  <c r="A177" i="2"/>
  <c r="F176" i="2"/>
  <c r="D174" i="3"/>
  <c r="E174" i="3"/>
  <c r="C177" i="2" l="1"/>
  <c r="B177" i="2"/>
  <c r="G176" i="2"/>
  <c r="I176" i="2" s="1"/>
  <c r="E177" i="2" s="1"/>
  <c r="H177" i="2"/>
  <c r="D177" i="2"/>
  <c r="A178" i="2"/>
  <c r="F177" i="2"/>
  <c r="E175" i="3"/>
  <c r="D175" i="3"/>
  <c r="H178" i="2" l="1"/>
  <c r="B178" i="2"/>
  <c r="G177" i="2"/>
  <c r="I177" i="2" s="1"/>
  <c r="E178" i="2" s="1"/>
  <c r="C178" i="2"/>
  <c r="D178" i="2"/>
  <c r="F178" i="2"/>
  <c r="A179" i="2"/>
  <c r="B179" i="2" s="1"/>
  <c r="D176" i="3"/>
  <c r="E176" i="3"/>
  <c r="C179" i="2" l="1"/>
  <c r="H179" i="2"/>
  <c r="G178" i="2"/>
  <c r="I178" i="2" s="1"/>
  <c r="E179" i="2" s="1"/>
  <c r="D179" i="2"/>
  <c r="F179" i="2"/>
  <c r="A180" i="2"/>
  <c r="E177" i="3"/>
  <c r="D177" i="3"/>
  <c r="H180" i="2" l="1"/>
  <c r="B180" i="2"/>
  <c r="G179" i="2"/>
  <c r="I179" i="2" s="1"/>
  <c r="E180" i="2" s="1"/>
  <c r="C180" i="2"/>
  <c r="D180" i="2"/>
  <c r="F180" i="2"/>
  <c r="A181" i="2"/>
  <c r="D178" i="3"/>
  <c r="E178" i="3"/>
  <c r="C181" i="2" l="1"/>
  <c r="B181" i="2"/>
  <c r="G180" i="2"/>
  <c r="I180" i="2" s="1"/>
  <c r="E181" i="2" s="1"/>
  <c r="H181" i="2"/>
  <c r="D181" i="2"/>
  <c r="A182" i="2"/>
  <c r="F181" i="2"/>
  <c r="E179" i="3"/>
  <c r="D179" i="3"/>
  <c r="H182" i="2" l="1"/>
  <c r="B182" i="2"/>
  <c r="C182" i="2"/>
  <c r="G181" i="2"/>
  <c r="I181" i="2" s="1"/>
  <c r="E182" i="2" s="1"/>
  <c r="D182" i="2"/>
  <c r="A183" i="2"/>
  <c r="F182" i="2"/>
  <c r="D180" i="3"/>
  <c r="E180" i="3"/>
  <c r="C183" i="2" l="1"/>
  <c r="B183" i="2"/>
  <c r="H183" i="2"/>
  <c r="G182" i="2"/>
  <c r="I182" i="2" s="1"/>
  <c r="E183" i="2" s="1"/>
  <c r="D183" i="2"/>
  <c r="F183" i="2"/>
  <c r="A184" i="2"/>
  <c r="E181" i="3"/>
  <c r="D181" i="3"/>
  <c r="H184" i="2" l="1"/>
  <c r="B184" i="2"/>
  <c r="G183" i="2"/>
  <c r="I183" i="2" s="1"/>
  <c r="E184" i="2" s="1"/>
  <c r="C184" i="2"/>
  <c r="D184" i="2"/>
  <c r="F184" i="2"/>
  <c r="A185" i="2"/>
  <c r="D182" i="3"/>
  <c r="E182" i="3"/>
  <c r="C185" i="2" l="1"/>
  <c r="B185" i="2"/>
  <c r="G184" i="2"/>
  <c r="I184" i="2" s="1"/>
  <c r="E185" i="2" s="1"/>
  <c r="H185" i="2"/>
  <c r="D185" i="2"/>
  <c r="F185" i="2"/>
  <c r="A186" i="2"/>
  <c r="E183" i="3"/>
  <c r="D183" i="3"/>
  <c r="H186" i="2" l="1"/>
  <c r="B186" i="2"/>
  <c r="G185" i="2"/>
  <c r="I185" i="2" s="1"/>
  <c r="E186" i="2" s="1"/>
  <c r="C186" i="2"/>
  <c r="D186" i="2"/>
  <c r="A187" i="2"/>
  <c r="F186" i="2"/>
  <c r="D184" i="3"/>
  <c r="E184" i="3"/>
  <c r="C187" i="2" l="1"/>
  <c r="B187" i="2"/>
  <c r="H187" i="2"/>
  <c r="G186" i="2"/>
  <c r="I186" i="2" s="1"/>
  <c r="E187" i="2" s="1"/>
  <c r="D187" i="2"/>
  <c r="F187" i="2"/>
  <c r="A188" i="2"/>
  <c r="E185" i="3"/>
  <c r="D185" i="3"/>
  <c r="H188" i="2" l="1"/>
  <c r="B188" i="2"/>
  <c r="G187" i="2"/>
  <c r="I187" i="2" s="1"/>
  <c r="E188" i="2" s="1"/>
  <c r="C188" i="2"/>
  <c r="D188" i="2"/>
  <c r="F188" i="2"/>
  <c r="A189" i="2"/>
  <c r="D186" i="3"/>
  <c r="E186" i="3"/>
  <c r="C189" i="2" l="1"/>
  <c r="B189" i="2"/>
  <c r="G188" i="2"/>
  <c r="I188" i="2" s="1"/>
  <c r="E189" i="2" s="1"/>
  <c r="H189" i="2"/>
  <c r="D189" i="2"/>
  <c r="F189" i="2"/>
  <c r="A190" i="2"/>
  <c r="E187" i="3"/>
  <c r="D187" i="3"/>
  <c r="H190" i="2" l="1"/>
  <c r="B190" i="2"/>
  <c r="G189" i="2"/>
  <c r="I189" i="2" s="1"/>
  <c r="E190" i="2" s="1"/>
  <c r="C190" i="2"/>
  <c r="D190" i="2"/>
  <c r="A191" i="2"/>
  <c r="F190" i="2"/>
  <c r="D188" i="3"/>
  <c r="E188" i="3"/>
  <c r="C191" i="2" l="1"/>
  <c r="B191" i="2"/>
  <c r="G190" i="2"/>
  <c r="I190" i="2" s="1"/>
  <c r="E191" i="2" s="1"/>
  <c r="H191" i="2"/>
  <c r="D191" i="2"/>
  <c r="A192" i="2"/>
  <c r="F191" i="2"/>
  <c r="E189" i="3"/>
  <c r="D189" i="3"/>
  <c r="H192" i="2" l="1"/>
  <c r="B192" i="2"/>
  <c r="G191" i="2"/>
  <c r="I191" i="2" s="1"/>
  <c r="E192" i="2" s="1"/>
  <c r="C192" i="2"/>
  <c r="D192" i="2"/>
  <c r="A193" i="2"/>
  <c r="H193" i="2" s="1"/>
  <c r="F192" i="2"/>
  <c r="D190" i="3"/>
  <c r="E190" i="3"/>
  <c r="C193" i="2" l="1"/>
  <c r="B193" i="2"/>
  <c r="G192" i="2"/>
  <c r="I192" i="2" s="1"/>
  <c r="E193" i="2" s="1"/>
  <c r="D193" i="2"/>
  <c r="F193" i="2"/>
  <c r="A194" i="2"/>
  <c r="E191" i="3"/>
  <c r="D191" i="3"/>
  <c r="H194" i="2" l="1"/>
  <c r="B194" i="2"/>
  <c r="G193" i="2"/>
  <c r="I193" i="2" s="1"/>
  <c r="E194" i="2" s="1"/>
  <c r="C194" i="2"/>
  <c r="D194" i="2"/>
  <c r="F194" i="2"/>
  <c r="A195" i="2"/>
  <c r="D192" i="3"/>
  <c r="E192" i="3"/>
  <c r="C195" i="2" l="1"/>
  <c r="B195" i="2"/>
  <c r="G194" i="2"/>
  <c r="I194" i="2" s="1"/>
  <c r="E195" i="2" s="1"/>
  <c r="H195" i="2"/>
  <c r="D195" i="2"/>
  <c r="A196" i="2"/>
  <c r="F195" i="2"/>
  <c r="E193" i="3"/>
  <c r="D193" i="3"/>
  <c r="H196" i="2" l="1"/>
  <c r="B196" i="2"/>
  <c r="G195" i="2"/>
  <c r="I195" i="2" s="1"/>
  <c r="E196" i="2" s="1"/>
  <c r="C196" i="2"/>
  <c r="D196" i="2"/>
  <c r="A197" i="2"/>
  <c r="B197" i="2" s="1"/>
  <c r="F196" i="2"/>
  <c r="D194" i="3"/>
  <c r="E194" i="3"/>
  <c r="C197" i="2" l="1"/>
  <c r="H197" i="2"/>
  <c r="G196" i="2"/>
  <c r="I196" i="2" s="1"/>
  <c r="E197" i="2" s="1"/>
  <c r="D197" i="2"/>
  <c r="A198" i="2"/>
  <c r="F197" i="2"/>
  <c r="E195" i="3"/>
  <c r="D195" i="3"/>
  <c r="H198" i="2" l="1"/>
  <c r="B198" i="2"/>
  <c r="C198" i="2"/>
  <c r="G197" i="2"/>
  <c r="I197" i="2" s="1"/>
  <c r="E198" i="2" s="1"/>
  <c r="D198" i="2"/>
  <c r="A199" i="2"/>
  <c r="F198" i="2"/>
  <c r="D196" i="3"/>
  <c r="E196" i="3"/>
  <c r="C199" i="2" l="1"/>
  <c r="B199" i="2"/>
  <c r="H199" i="2"/>
  <c r="G198" i="2"/>
  <c r="I198" i="2" s="1"/>
  <c r="E199" i="2" s="1"/>
  <c r="D199" i="2"/>
  <c r="A200" i="2"/>
  <c r="F199" i="2"/>
  <c r="E197" i="3"/>
  <c r="D197" i="3"/>
  <c r="H200" i="2" l="1"/>
  <c r="B200" i="2"/>
  <c r="C200" i="2"/>
  <c r="G199" i="2"/>
  <c r="I199" i="2" s="1"/>
  <c r="E200" i="2" s="1"/>
  <c r="D200" i="2"/>
  <c r="F200" i="2"/>
  <c r="A201" i="2"/>
  <c r="D198" i="3"/>
  <c r="E198" i="3"/>
  <c r="C201" i="2" l="1"/>
  <c r="B201" i="2"/>
  <c r="G200" i="2"/>
  <c r="I200" i="2" s="1"/>
  <c r="E201" i="2" s="1"/>
  <c r="H201" i="2"/>
  <c r="D201" i="2"/>
  <c r="F201" i="2"/>
  <c r="A202" i="2"/>
  <c r="E199" i="3"/>
  <c r="D199" i="3"/>
  <c r="H202" i="2" l="1"/>
  <c r="B202" i="2"/>
  <c r="C202" i="2"/>
  <c r="G201" i="2"/>
  <c r="I201" i="2" s="1"/>
  <c r="E202" i="2" s="1"/>
  <c r="D202" i="2"/>
  <c r="F202" i="2"/>
  <c r="A203" i="2"/>
  <c r="D200" i="3"/>
  <c r="E200" i="3"/>
  <c r="C203" i="2" l="1"/>
  <c r="B203" i="2"/>
  <c r="G202" i="2"/>
  <c r="I202" i="2" s="1"/>
  <c r="E203" i="2" s="1"/>
  <c r="H203" i="2"/>
  <c r="D203" i="2"/>
  <c r="F203" i="2"/>
  <c r="A204" i="2"/>
  <c r="E201" i="3"/>
  <c r="D201" i="3"/>
  <c r="H204" i="2" l="1"/>
  <c r="B204" i="2"/>
  <c r="G203" i="2"/>
  <c r="I203" i="2" s="1"/>
  <c r="E204" i="2" s="1"/>
  <c r="C204" i="2"/>
  <c r="D204" i="2"/>
  <c r="A205" i="2"/>
  <c r="F204" i="2"/>
  <c r="D202" i="3"/>
  <c r="E202" i="3"/>
  <c r="C205" i="2" l="1"/>
  <c r="B205" i="2"/>
  <c r="G204" i="2"/>
  <c r="I204" i="2" s="1"/>
  <c r="E205" i="2" s="1"/>
  <c r="H205" i="2"/>
  <c r="D205" i="2"/>
  <c r="F205" i="2"/>
  <c r="A206" i="2"/>
  <c r="E203" i="3"/>
  <c r="D203" i="3"/>
  <c r="H206" i="2" l="1"/>
  <c r="B206" i="2"/>
  <c r="G205" i="2"/>
  <c r="I205" i="2" s="1"/>
  <c r="E206" i="2" s="1"/>
  <c r="C206" i="2"/>
  <c r="D206" i="2"/>
  <c r="A207" i="2"/>
  <c r="F206" i="2"/>
  <c r="D204" i="3"/>
  <c r="E204" i="3"/>
  <c r="C207" i="2" l="1"/>
  <c r="B207" i="2"/>
  <c r="H207" i="2"/>
  <c r="G206" i="2"/>
  <c r="I206" i="2" s="1"/>
  <c r="E207" i="2" s="1"/>
  <c r="D207" i="2"/>
  <c r="A208" i="2"/>
  <c r="F207" i="2"/>
  <c r="E205" i="3"/>
  <c r="D205" i="3"/>
  <c r="H208" i="2" l="1"/>
  <c r="B208" i="2"/>
  <c r="G207" i="2"/>
  <c r="I207" i="2" s="1"/>
  <c r="E208" i="2" s="1"/>
  <c r="C208" i="2"/>
  <c r="D208" i="2"/>
  <c r="A209" i="2"/>
  <c r="F208" i="2"/>
  <c r="D206" i="3"/>
  <c r="E206" i="3"/>
  <c r="C209" i="2" l="1"/>
  <c r="B209" i="2"/>
  <c r="G208" i="2"/>
  <c r="I208" i="2" s="1"/>
  <c r="E209" i="2" s="1"/>
  <c r="H209" i="2"/>
  <c r="D209" i="2"/>
  <c r="A210" i="2"/>
  <c r="F209" i="2"/>
  <c r="E207" i="3"/>
  <c r="D207" i="3"/>
  <c r="H210" i="2" l="1"/>
  <c r="B210" i="2"/>
  <c r="G209" i="2"/>
  <c r="I209" i="2" s="1"/>
  <c r="E210" i="2" s="1"/>
  <c r="C210" i="2"/>
  <c r="D210" i="2"/>
  <c r="A211" i="2"/>
  <c r="F210" i="2"/>
  <c r="D208" i="3"/>
  <c r="E208" i="3"/>
  <c r="C211" i="2" l="1"/>
  <c r="B211" i="2"/>
  <c r="G210" i="2"/>
  <c r="I210" i="2" s="1"/>
  <c r="E211" i="2" s="1"/>
  <c r="H211" i="2"/>
  <c r="D211" i="2"/>
  <c r="F211" i="2"/>
  <c r="A212" i="2"/>
  <c r="E209" i="3"/>
  <c r="D209" i="3"/>
  <c r="H212" i="2" l="1"/>
  <c r="B212" i="2"/>
  <c r="G211" i="2"/>
  <c r="I211" i="2" s="1"/>
  <c r="E212" i="2" s="1"/>
  <c r="C212" i="2"/>
  <c r="D212" i="2"/>
  <c r="A213" i="2"/>
  <c r="F212" i="2"/>
  <c r="D210" i="3"/>
  <c r="E210" i="3"/>
  <c r="C213" i="2" l="1"/>
  <c r="B213" i="2"/>
  <c r="G212" i="2"/>
  <c r="I212" i="2" s="1"/>
  <c r="E213" i="2" s="1"/>
  <c r="H213" i="2"/>
  <c r="D213" i="2"/>
  <c r="F213" i="2"/>
  <c r="A214" i="2"/>
  <c r="E211" i="3"/>
  <c r="D211" i="3"/>
  <c r="H214" i="2" l="1"/>
  <c r="B214" i="2"/>
  <c r="G213" i="2"/>
  <c r="I213" i="2" s="1"/>
  <c r="E214" i="2" s="1"/>
  <c r="C214" i="2"/>
  <c r="D214" i="2"/>
  <c r="A215" i="2"/>
  <c r="F214" i="2"/>
  <c r="D212" i="3"/>
  <c r="E212" i="3"/>
  <c r="C215" i="2" l="1"/>
  <c r="B215" i="2"/>
  <c r="G214" i="2"/>
  <c r="I214" i="2" s="1"/>
  <c r="E215" i="2" s="1"/>
  <c r="H215" i="2"/>
  <c r="D215" i="2"/>
  <c r="A216" i="2"/>
  <c r="F215" i="2"/>
  <c r="E213" i="3"/>
  <c r="D213" i="3"/>
  <c r="H216" i="2" l="1"/>
  <c r="B216" i="2"/>
  <c r="G215" i="2"/>
  <c r="I215" i="2" s="1"/>
  <c r="E216" i="2" s="1"/>
  <c r="C216" i="2"/>
  <c r="D216" i="2"/>
  <c r="F216" i="2"/>
  <c r="A217" i="2"/>
  <c r="D214" i="3"/>
  <c r="E214" i="3"/>
  <c r="C217" i="2" l="1"/>
  <c r="B217" i="2"/>
  <c r="G216" i="2"/>
  <c r="I216" i="2" s="1"/>
  <c r="E217" i="2" s="1"/>
  <c r="H217" i="2"/>
  <c r="D217" i="2"/>
  <c r="A218" i="2"/>
  <c r="F217" i="2"/>
  <c r="E215" i="3"/>
  <c r="D215" i="3"/>
  <c r="H218" i="2" l="1"/>
  <c r="B218" i="2"/>
  <c r="G217" i="2"/>
  <c r="I217" i="2" s="1"/>
  <c r="E218" i="2" s="1"/>
  <c r="C218" i="2"/>
  <c r="D218" i="2"/>
  <c r="F218" i="2"/>
  <c r="A219" i="2"/>
  <c r="D216" i="3"/>
  <c r="E216" i="3"/>
  <c r="C219" i="2" l="1"/>
  <c r="B219" i="2"/>
  <c r="G218" i="2"/>
  <c r="I218" i="2" s="1"/>
  <c r="E219" i="2" s="1"/>
  <c r="H219" i="2"/>
  <c r="D219" i="2"/>
  <c r="A220" i="2"/>
  <c r="F219" i="2"/>
  <c r="E217" i="3"/>
  <c r="D217" i="3"/>
  <c r="H220" i="2" l="1"/>
  <c r="B220" i="2"/>
  <c r="G219" i="2"/>
  <c r="I219" i="2" s="1"/>
  <c r="E220" i="2" s="1"/>
  <c r="C220" i="2"/>
  <c r="D220" i="2"/>
  <c r="A221" i="2"/>
  <c r="F220" i="2"/>
  <c r="D218" i="3"/>
  <c r="E218" i="3"/>
  <c r="C221" i="2" l="1"/>
  <c r="B221" i="2"/>
  <c r="G220" i="2"/>
  <c r="I220" i="2" s="1"/>
  <c r="E221" i="2" s="1"/>
  <c r="H221" i="2"/>
  <c r="D221" i="2"/>
  <c r="A222" i="2"/>
  <c r="C222" i="2" s="1"/>
  <c r="F221" i="2"/>
  <c r="E219" i="3"/>
  <c r="D219" i="3"/>
  <c r="G221" i="2" l="1"/>
  <c r="I221" i="2" s="1"/>
  <c r="E222" i="2" s="1"/>
  <c r="H222" i="2"/>
  <c r="B222" i="2"/>
  <c r="D222" i="2"/>
  <c r="A223" i="2"/>
  <c r="F222" i="2"/>
  <c r="D220" i="3"/>
  <c r="E220" i="3"/>
  <c r="G222" i="2" l="1"/>
  <c r="I222" i="2" s="1"/>
  <c r="E223" i="2" s="1"/>
  <c r="H223" i="2"/>
  <c r="B223" i="2"/>
  <c r="C223" i="2"/>
  <c r="D223" i="2"/>
  <c r="F223" i="2"/>
  <c r="A224" i="2"/>
  <c r="E221" i="3"/>
  <c r="D221" i="3"/>
  <c r="G223" i="2" l="1"/>
  <c r="I223" i="2" s="1"/>
  <c r="E224" i="2" s="1"/>
  <c r="H224" i="2"/>
  <c r="B224" i="2"/>
  <c r="C224" i="2"/>
  <c r="D224" i="2"/>
  <c r="A225" i="2"/>
  <c r="F224" i="2"/>
  <c r="D222" i="3"/>
  <c r="E222" i="3"/>
  <c r="C225" i="2" l="1"/>
  <c r="B225" i="2"/>
  <c r="H225" i="2"/>
  <c r="G224" i="2"/>
  <c r="I224" i="2" s="1"/>
  <c r="E225" i="2" s="1"/>
  <c r="D225" i="2"/>
  <c r="F225" i="2"/>
  <c r="A226" i="2"/>
  <c r="E223" i="3"/>
  <c r="D223" i="3"/>
  <c r="H226" i="2" l="1"/>
  <c r="B226" i="2"/>
  <c r="C226" i="2"/>
  <c r="G225" i="2"/>
  <c r="I225" i="2" s="1"/>
  <c r="E226" i="2" s="1"/>
  <c r="D226" i="2"/>
  <c r="A227" i="2"/>
  <c r="F226" i="2"/>
  <c r="D224" i="3"/>
  <c r="E224" i="3"/>
  <c r="C227" i="2" l="1"/>
  <c r="B227" i="2"/>
  <c r="G226" i="2"/>
  <c r="I226" i="2" s="1"/>
  <c r="E227" i="2" s="1"/>
  <c r="H227" i="2"/>
  <c r="D227" i="2"/>
  <c r="A228" i="2"/>
  <c r="F227" i="2"/>
  <c r="E225" i="3"/>
  <c r="D225" i="3"/>
  <c r="H228" i="2" l="1"/>
  <c r="B228" i="2"/>
  <c r="G227" i="2"/>
  <c r="I227" i="2" s="1"/>
  <c r="E228" i="2" s="1"/>
  <c r="C228" i="2"/>
  <c r="D228" i="2"/>
  <c r="A229" i="2"/>
  <c r="F228" i="2"/>
  <c r="D226" i="3"/>
  <c r="E226" i="3"/>
  <c r="C229" i="2" l="1"/>
  <c r="B229" i="2"/>
  <c r="G228" i="2"/>
  <c r="I228" i="2" s="1"/>
  <c r="E229" i="2" s="1"/>
  <c r="H229" i="2"/>
  <c r="D229" i="2"/>
  <c r="A230" i="2"/>
  <c r="F229" i="2"/>
  <c r="E227" i="3"/>
  <c r="D227" i="3"/>
  <c r="H230" i="2" l="1"/>
  <c r="B230" i="2"/>
  <c r="C230" i="2"/>
  <c r="G229" i="2"/>
  <c r="I229" i="2" s="1"/>
  <c r="E230" i="2" s="1"/>
  <c r="D230" i="2"/>
  <c r="A231" i="2"/>
  <c r="F230" i="2"/>
  <c r="D228" i="3"/>
  <c r="E228" i="3"/>
  <c r="H231" i="2" l="1"/>
  <c r="B231" i="2"/>
  <c r="G230" i="2"/>
  <c r="I230" i="2" s="1"/>
  <c r="E231" i="2" s="1"/>
  <c r="C231" i="2"/>
  <c r="D231" i="2"/>
  <c r="F231" i="2"/>
  <c r="A232" i="2"/>
  <c r="C232" i="2" s="1"/>
  <c r="E229" i="3"/>
  <c r="D229" i="3"/>
  <c r="H232" i="2" l="1"/>
  <c r="B232" i="2"/>
  <c r="G231" i="2"/>
  <c r="I231" i="2" s="1"/>
  <c r="E232" i="2" s="1"/>
  <c r="D232" i="2"/>
  <c r="F232" i="2"/>
  <c r="A233" i="2"/>
  <c r="D230" i="3"/>
  <c r="E230" i="3"/>
  <c r="C233" i="2" l="1"/>
  <c r="B233" i="2"/>
  <c r="G232" i="2"/>
  <c r="I232" i="2" s="1"/>
  <c r="E233" i="2" s="1"/>
  <c r="H233" i="2"/>
  <c r="D233" i="2"/>
  <c r="A234" i="2"/>
  <c r="F233" i="2"/>
  <c r="E231" i="3"/>
  <c r="D231" i="3"/>
  <c r="H234" i="2" l="1"/>
  <c r="B234" i="2"/>
  <c r="G233" i="2"/>
  <c r="I233" i="2" s="1"/>
  <c r="E234" i="2" s="1"/>
  <c r="C234" i="2"/>
  <c r="D234" i="2"/>
  <c r="F234" i="2"/>
  <c r="A235" i="2"/>
  <c r="D232" i="3"/>
  <c r="E232" i="3"/>
  <c r="C235" i="2" l="1"/>
  <c r="B235" i="2"/>
  <c r="G234" i="2"/>
  <c r="I234" i="2" s="1"/>
  <c r="E235" i="2" s="1"/>
  <c r="H235" i="2"/>
  <c r="D235" i="2"/>
  <c r="A236" i="2"/>
  <c r="F235" i="2"/>
  <c r="E233" i="3"/>
  <c r="D233" i="3"/>
  <c r="H236" i="2" l="1"/>
  <c r="B236" i="2"/>
  <c r="G235" i="2"/>
  <c r="I235" i="2" s="1"/>
  <c r="E236" i="2" s="1"/>
  <c r="C236" i="2"/>
  <c r="D236" i="2"/>
  <c r="A237" i="2"/>
  <c r="F236" i="2"/>
  <c r="D234" i="3"/>
  <c r="E234" i="3"/>
  <c r="C237" i="2" l="1"/>
  <c r="B237" i="2"/>
  <c r="G236" i="2"/>
  <c r="I236" i="2" s="1"/>
  <c r="E237" i="2" s="1"/>
  <c r="H237" i="2"/>
  <c r="D237" i="2"/>
  <c r="F237" i="2"/>
  <c r="A238" i="2"/>
  <c r="E235" i="3"/>
  <c r="D235" i="3"/>
  <c r="H238" i="2" l="1"/>
  <c r="B238" i="2"/>
  <c r="G237" i="2"/>
  <c r="I237" i="2" s="1"/>
  <c r="E238" i="2" s="1"/>
  <c r="C238" i="2"/>
  <c r="D238" i="2"/>
  <c r="F238" i="2"/>
  <c r="A239" i="2"/>
  <c r="D236" i="3"/>
  <c r="E236" i="3"/>
  <c r="C239" i="2" l="1"/>
  <c r="B239" i="2"/>
  <c r="G238" i="2"/>
  <c r="I238" i="2" s="1"/>
  <c r="E239" i="2" s="1"/>
  <c r="H239" i="2"/>
  <c r="D239" i="2"/>
  <c r="A240" i="2"/>
  <c r="F239" i="2"/>
  <c r="E237" i="3"/>
  <c r="D237" i="3"/>
  <c r="H240" i="2" l="1"/>
  <c r="B240" i="2"/>
  <c r="C240" i="2"/>
  <c r="G239" i="2"/>
  <c r="I239" i="2" s="1"/>
  <c r="E240" i="2" s="1"/>
  <c r="D240" i="2"/>
  <c r="F240" i="2"/>
  <c r="A241" i="2"/>
  <c r="D238" i="3"/>
  <c r="E238" i="3"/>
  <c r="C241" i="2" l="1"/>
  <c r="B241" i="2"/>
  <c r="G240" i="2"/>
  <c r="I240" i="2" s="1"/>
  <c r="E241" i="2" s="1"/>
  <c r="H241" i="2"/>
  <c r="D241" i="2"/>
  <c r="A242" i="2"/>
  <c r="F241" i="2"/>
  <c r="E239" i="3"/>
  <c r="D239" i="3"/>
  <c r="G241" i="2" l="1"/>
  <c r="I241" i="2" s="1"/>
  <c r="E242" i="2" s="1"/>
  <c r="H242" i="2"/>
  <c r="B242" i="2"/>
  <c r="C242" i="2"/>
  <c r="D242" i="2"/>
  <c r="F242" i="2"/>
  <c r="A243" i="2"/>
  <c r="D240" i="3"/>
  <c r="E240" i="3"/>
  <c r="G242" i="2" l="1"/>
  <c r="I242" i="2" s="1"/>
  <c r="E243" i="2" s="1"/>
  <c r="C243" i="2"/>
  <c r="B243" i="2"/>
  <c r="H243" i="2"/>
  <c r="D243" i="2"/>
  <c r="F243" i="2"/>
  <c r="A244" i="2"/>
  <c r="E241" i="3"/>
  <c r="D241" i="3"/>
  <c r="H244" i="2" l="1"/>
  <c r="B244" i="2"/>
  <c r="G243" i="2"/>
  <c r="I243" i="2" s="1"/>
  <c r="E244" i="2" s="1"/>
  <c r="C244" i="2"/>
  <c r="D244" i="2"/>
  <c r="A245" i="2"/>
  <c r="F244" i="2"/>
  <c r="D242" i="3"/>
  <c r="E242" i="3"/>
  <c r="C245" i="2" l="1"/>
  <c r="B245" i="2"/>
  <c r="G244" i="2"/>
  <c r="I244" i="2" s="1"/>
  <c r="E245" i="2" s="1"/>
  <c r="H245" i="2"/>
  <c r="D245" i="2"/>
  <c r="A246" i="2"/>
  <c r="F245" i="2"/>
  <c r="E243" i="3"/>
  <c r="D243" i="3"/>
  <c r="H246" i="2" l="1"/>
  <c r="B246" i="2"/>
  <c r="G245" i="2"/>
  <c r="I245" i="2" s="1"/>
  <c r="E246" i="2" s="1"/>
  <c r="C246" i="2"/>
  <c r="D246" i="2"/>
  <c r="A247" i="2"/>
  <c r="F246" i="2"/>
  <c r="D244" i="3"/>
  <c r="E244" i="3"/>
  <c r="H247" i="2" l="1"/>
  <c r="B247" i="2"/>
  <c r="G246" i="2"/>
  <c r="I246" i="2" s="1"/>
  <c r="E247" i="2" s="1"/>
  <c r="C247" i="2"/>
  <c r="D247" i="2"/>
  <c r="F247" i="2"/>
  <c r="A248" i="2"/>
  <c r="E245" i="3"/>
  <c r="D245" i="3"/>
  <c r="H248" i="2" l="1"/>
  <c r="B248" i="2"/>
  <c r="G247" i="2"/>
  <c r="I247" i="2" s="1"/>
  <c r="E248" i="2" s="1"/>
  <c r="C248" i="2"/>
  <c r="D248" i="2"/>
  <c r="A249" i="2"/>
  <c r="F248" i="2"/>
  <c r="D246" i="3"/>
  <c r="E246" i="3"/>
  <c r="C249" i="2" l="1"/>
  <c r="B249" i="2"/>
  <c r="G248" i="2"/>
  <c r="I248" i="2" s="1"/>
  <c r="E249" i="2" s="1"/>
  <c r="H249" i="2"/>
  <c r="D249" i="2"/>
  <c r="F249" i="2"/>
  <c r="A250" i="2"/>
  <c r="E247" i="3"/>
  <c r="D247" i="3"/>
  <c r="H250" i="2" l="1"/>
  <c r="B250" i="2"/>
  <c r="G249" i="2"/>
  <c r="I249" i="2" s="1"/>
  <c r="E250" i="2" s="1"/>
  <c r="C250" i="2"/>
  <c r="D250" i="2"/>
  <c r="F250" i="2"/>
  <c r="A251" i="2"/>
  <c r="D248" i="3"/>
  <c r="E248" i="3"/>
  <c r="C251" i="2" l="1"/>
  <c r="B251" i="2"/>
  <c r="G250" i="2"/>
  <c r="I250" i="2" s="1"/>
  <c r="E251" i="2" s="1"/>
  <c r="H251" i="2"/>
  <c r="D251" i="2"/>
  <c r="F251" i="2"/>
  <c r="A252" i="2"/>
  <c r="C252" i="2" s="1"/>
  <c r="E249" i="3"/>
  <c r="D249" i="3"/>
  <c r="H252" i="2" l="1"/>
  <c r="B252" i="2"/>
  <c r="G251" i="2"/>
  <c r="I251" i="2" s="1"/>
  <c r="E252" i="2" s="1"/>
  <c r="D252" i="2"/>
  <c r="F252" i="2"/>
  <c r="A253" i="2"/>
  <c r="D250" i="3"/>
  <c r="E250" i="3"/>
  <c r="C253" i="2" l="1"/>
  <c r="B253" i="2"/>
  <c r="G252" i="2"/>
  <c r="I252" i="2" s="1"/>
  <c r="E253" i="2" s="1"/>
  <c r="H253" i="2"/>
  <c r="D253" i="2"/>
  <c r="A254" i="2"/>
  <c r="F253" i="2"/>
  <c r="E251" i="3"/>
  <c r="D251" i="3"/>
  <c r="G253" i="2" l="1"/>
  <c r="I253" i="2" s="1"/>
  <c r="E254" i="2" s="1"/>
  <c r="H254" i="2"/>
  <c r="B254" i="2"/>
  <c r="C254" i="2"/>
  <c r="D254" i="2"/>
  <c r="F254" i="2"/>
  <c r="A255" i="2"/>
  <c r="D252" i="3"/>
  <c r="E252" i="3"/>
  <c r="G254" i="2" l="1"/>
  <c r="I254" i="2" s="1"/>
  <c r="E255" i="2" s="1"/>
  <c r="C255" i="2"/>
  <c r="B255" i="2"/>
  <c r="H255" i="2"/>
  <c r="D255" i="2"/>
  <c r="A256" i="2"/>
  <c r="F255" i="2"/>
  <c r="E253" i="3"/>
  <c r="D253" i="3"/>
  <c r="G255" i="2" l="1"/>
  <c r="I255" i="2" s="1"/>
  <c r="E256" i="2" s="1"/>
  <c r="H256" i="2"/>
  <c r="B256" i="2"/>
  <c r="C256" i="2"/>
  <c r="D256" i="2"/>
  <c r="F256" i="2"/>
  <c r="A257" i="2"/>
  <c r="D254" i="3"/>
  <c r="E254" i="3"/>
  <c r="G256" i="2" l="1"/>
  <c r="I256" i="2" s="1"/>
  <c r="E257" i="2" s="1"/>
  <c r="C257" i="2"/>
  <c r="B257" i="2"/>
  <c r="H257" i="2"/>
  <c r="D257" i="2"/>
  <c r="A258" i="2"/>
  <c r="F257" i="2"/>
  <c r="E255" i="3"/>
  <c r="D255" i="3"/>
  <c r="H258" i="2" l="1"/>
  <c r="B258" i="2"/>
  <c r="G257" i="2"/>
  <c r="I257" i="2" s="1"/>
  <c r="E258" i="2" s="1"/>
  <c r="C258" i="2"/>
  <c r="D258" i="2"/>
  <c r="F258" i="2"/>
  <c r="A259" i="2"/>
  <c r="D256" i="3"/>
  <c r="E256" i="3"/>
  <c r="C259" i="2" l="1"/>
  <c r="B259" i="2"/>
  <c r="G258" i="2"/>
  <c r="I258" i="2" s="1"/>
  <c r="E259" i="2" s="1"/>
  <c r="H259" i="2"/>
  <c r="D259" i="2"/>
  <c r="A260" i="2"/>
  <c r="F259" i="2"/>
  <c r="E257" i="3"/>
  <c r="D257" i="3"/>
  <c r="H260" i="2" l="1"/>
  <c r="B260" i="2"/>
  <c r="C260" i="2"/>
  <c r="G259" i="2"/>
  <c r="I259" i="2" s="1"/>
  <c r="E260" i="2" s="1"/>
  <c r="D260" i="2"/>
  <c r="A261" i="2"/>
  <c r="F260" i="2"/>
  <c r="D258" i="3"/>
  <c r="E258" i="3"/>
  <c r="C261" i="2" l="1"/>
  <c r="B261" i="2"/>
  <c r="H261" i="2"/>
  <c r="G260" i="2"/>
  <c r="I260" i="2" s="1"/>
  <c r="E261" i="2" s="1"/>
  <c r="D261" i="2"/>
  <c r="A262" i="2"/>
  <c r="F261" i="2"/>
  <c r="E259" i="3"/>
  <c r="D259" i="3"/>
  <c r="H262" i="2" l="1"/>
  <c r="B262" i="2"/>
  <c r="C262" i="2"/>
  <c r="G261" i="2"/>
  <c r="I261" i="2" s="1"/>
  <c r="E262" i="2" s="1"/>
  <c r="D262" i="2"/>
  <c r="A263" i="2"/>
  <c r="F262" i="2"/>
  <c r="D260" i="3"/>
  <c r="E260" i="3"/>
  <c r="C263" i="2" l="1"/>
  <c r="B263" i="2"/>
  <c r="H263" i="2"/>
  <c r="G262" i="2"/>
  <c r="I262" i="2" s="1"/>
  <c r="E263" i="2" s="1"/>
  <c r="D263" i="2"/>
  <c r="A264" i="2"/>
  <c r="F263" i="2"/>
  <c r="E261" i="3"/>
  <c r="D261" i="3"/>
  <c r="H264" i="2" l="1"/>
  <c r="B264" i="2"/>
  <c r="G263" i="2"/>
  <c r="I263" i="2" s="1"/>
  <c r="E264" i="2" s="1"/>
  <c r="C264" i="2"/>
  <c r="D264" i="2"/>
  <c r="F264" i="2"/>
  <c r="A265" i="2"/>
  <c r="D262" i="3"/>
  <c r="E262" i="3"/>
  <c r="C265" i="2" l="1"/>
  <c r="B265" i="2"/>
  <c r="G264" i="2"/>
  <c r="I264" i="2" s="1"/>
  <c r="E265" i="2" s="1"/>
  <c r="H265" i="2"/>
  <c r="D265" i="2"/>
  <c r="F265" i="2"/>
  <c r="A266" i="2"/>
  <c r="E263" i="3"/>
  <c r="D263" i="3"/>
  <c r="C266" i="2" l="1"/>
  <c r="B266" i="2"/>
  <c r="G265" i="2"/>
  <c r="I265" i="2" s="1"/>
  <c r="E266" i="2" s="1"/>
  <c r="H266" i="2"/>
  <c r="D266" i="2"/>
  <c r="A267" i="2"/>
  <c r="F266" i="2"/>
  <c r="D264" i="3"/>
  <c r="E264" i="3"/>
  <c r="C267" i="2" l="1"/>
  <c r="B267" i="2"/>
  <c r="G266" i="2"/>
  <c r="I266" i="2" s="1"/>
  <c r="E267" i="2" s="1"/>
  <c r="H267" i="2"/>
  <c r="D267" i="2"/>
  <c r="F267" i="2"/>
  <c r="A268" i="2"/>
  <c r="E265" i="3"/>
  <c r="D265" i="3"/>
  <c r="H268" i="2" l="1"/>
  <c r="B268" i="2"/>
  <c r="G267" i="2"/>
  <c r="I267" i="2" s="1"/>
  <c r="E268" i="2" s="1"/>
  <c r="C268" i="2"/>
  <c r="D268" i="2"/>
  <c r="A269" i="2"/>
  <c r="F268" i="2"/>
  <c r="D266" i="3"/>
  <c r="E266" i="3"/>
  <c r="C269" i="2" l="1"/>
  <c r="B269" i="2"/>
  <c r="G268" i="2"/>
  <c r="I268" i="2" s="1"/>
  <c r="E269" i="2" s="1"/>
  <c r="H269" i="2"/>
  <c r="D269" i="2"/>
  <c r="F269" i="2"/>
  <c r="A270" i="2"/>
  <c r="E267" i="3"/>
  <c r="D267" i="3"/>
  <c r="H270" i="2" l="1"/>
  <c r="B270" i="2"/>
  <c r="G269" i="2"/>
  <c r="I269" i="2" s="1"/>
  <c r="E270" i="2" s="1"/>
  <c r="C270" i="2"/>
  <c r="D270" i="2"/>
  <c r="A271" i="2"/>
  <c r="F270" i="2"/>
  <c r="D268" i="3"/>
  <c r="E268" i="3"/>
  <c r="C271" i="2" l="1"/>
  <c r="B271" i="2"/>
  <c r="H271" i="2"/>
  <c r="G270" i="2"/>
  <c r="I270" i="2" s="1"/>
  <c r="E271" i="2" s="1"/>
  <c r="D271" i="2"/>
  <c r="F271" i="2"/>
  <c r="A272" i="2"/>
  <c r="E269" i="3"/>
  <c r="D269" i="3"/>
  <c r="H272" i="2" l="1"/>
  <c r="B272" i="2"/>
  <c r="G271" i="2"/>
  <c r="I271" i="2" s="1"/>
  <c r="E272" i="2" s="1"/>
  <c r="C272" i="2"/>
  <c r="D272" i="2"/>
  <c r="A273" i="2"/>
  <c r="F272" i="2"/>
  <c r="D270" i="3"/>
  <c r="E270" i="3"/>
  <c r="C273" i="2" l="1"/>
  <c r="B273" i="2"/>
  <c r="G272" i="2"/>
  <c r="I272" i="2" s="1"/>
  <c r="E273" i="2" s="1"/>
  <c r="H273" i="2"/>
  <c r="D273" i="2"/>
  <c r="F273" i="2"/>
  <c r="A274" i="2"/>
  <c r="E271" i="3"/>
  <c r="D271" i="3"/>
  <c r="H274" i="2" l="1"/>
  <c r="B274" i="2"/>
  <c r="C274" i="2"/>
  <c r="G273" i="2"/>
  <c r="I273" i="2" s="1"/>
  <c r="E274" i="2" s="1"/>
  <c r="D274" i="2"/>
  <c r="F274" i="2"/>
  <c r="A275" i="2"/>
  <c r="B275" i="2" s="1"/>
  <c r="D272" i="3"/>
  <c r="E272" i="3"/>
  <c r="H275" i="2" l="1"/>
  <c r="C275" i="2"/>
  <c r="G274" i="2"/>
  <c r="I274" i="2" s="1"/>
  <c r="E275" i="2" s="1"/>
  <c r="D275" i="2"/>
  <c r="A276" i="2"/>
  <c r="F275" i="2"/>
  <c r="E273" i="3"/>
  <c r="D273" i="3"/>
  <c r="H276" i="2" l="1"/>
  <c r="B276" i="2"/>
  <c r="C276" i="2"/>
  <c r="G275" i="2"/>
  <c r="I275" i="2" s="1"/>
  <c r="E276" i="2" s="1"/>
  <c r="D276" i="2"/>
  <c r="F276" i="2"/>
  <c r="A277" i="2"/>
  <c r="D274" i="3"/>
  <c r="E274" i="3"/>
  <c r="C277" i="2" l="1"/>
  <c r="B277" i="2"/>
  <c r="G276" i="2"/>
  <c r="I276" i="2" s="1"/>
  <c r="E277" i="2" s="1"/>
  <c r="H277" i="2"/>
  <c r="D277" i="2"/>
  <c r="F277" i="2"/>
  <c r="A278" i="2"/>
  <c r="E275" i="3"/>
  <c r="D275" i="3"/>
  <c r="C278" i="2" l="1"/>
  <c r="B278" i="2"/>
  <c r="G277" i="2"/>
  <c r="I277" i="2" s="1"/>
  <c r="E278" i="2" s="1"/>
  <c r="H278" i="2"/>
  <c r="D278" i="2"/>
  <c r="F278" i="2"/>
  <c r="A279" i="2"/>
  <c r="D276" i="3"/>
  <c r="E276" i="3"/>
  <c r="G278" i="2" l="1"/>
  <c r="I278" i="2" s="1"/>
  <c r="E279" i="2" s="1"/>
  <c r="C279" i="2"/>
  <c r="B279" i="2"/>
  <c r="H279" i="2"/>
  <c r="D279" i="2"/>
  <c r="F279" i="2"/>
  <c r="A280" i="2"/>
  <c r="E277" i="3"/>
  <c r="D277" i="3"/>
  <c r="G279" i="2" l="1"/>
  <c r="I279" i="2" s="1"/>
  <c r="E280" i="2" s="1"/>
  <c r="H280" i="2"/>
  <c r="B280" i="2"/>
  <c r="C280" i="2"/>
  <c r="D280" i="2"/>
  <c r="F280" i="2"/>
  <c r="A281" i="2"/>
  <c r="D278" i="3"/>
  <c r="E278" i="3"/>
  <c r="C281" i="2" l="1"/>
  <c r="B281" i="2"/>
  <c r="G280" i="2"/>
  <c r="I280" i="2" s="1"/>
  <c r="E281" i="2" s="1"/>
  <c r="H281" i="2"/>
  <c r="D281" i="2"/>
  <c r="F281" i="2"/>
  <c r="A282" i="2"/>
  <c r="E279" i="3"/>
  <c r="D279" i="3"/>
  <c r="C282" i="2" l="1"/>
  <c r="B282" i="2"/>
  <c r="G281" i="2"/>
  <c r="I281" i="2" s="1"/>
  <c r="E282" i="2" s="1"/>
  <c r="H282" i="2"/>
  <c r="D282" i="2"/>
  <c r="A283" i="2"/>
  <c r="F282" i="2"/>
  <c r="D280" i="3"/>
  <c r="E280" i="3"/>
  <c r="C283" i="2" l="1"/>
  <c r="B283" i="2"/>
  <c r="G282" i="2"/>
  <c r="I282" i="2" s="1"/>
  <c r="E283" i="2" s="1"/>
  <c r="H283" i="2"/>
  <c r="D283" i="2"/>
  <c r="A284" i="2"/>
  <c r="F283" i="2"/>
  <c r="E281" i="3"/>
  <c r="D281" i="3"/>
  <c r="H284" i="2" l="1"/>
  <c r="B284" i="2"/>
  <c r="C284" i="2"/>
  <c r="G283" i="2"/>
  <c r="I283" i="2" s="1"/>
  <c r="E284" i="2" s="1"/>
  <c r="D284" i="2"/>
  <c r="F284" i="2"/>
  <c r="A285" i="2"/>
  <c r="D282" i="3"/>
  <c r="E282" i="3"/>
  <c r="C285" i="2" l="1"/>
  <c r="B285" i="2"/>
  <c r="G284" i="2"/>
  <c r="I284" i="2" s="1"/>
  <c r="E285" i="2" s="1"/>
  <c r="H285" i="2"/>
  <c r="D285" i="2"/>
  <c r="A286" i="2"/>
  <c r="F285" i="2"/>
  <c r="E283" i="3"/>
  <c r="D283" i="3"/>
  <c r="H286" i="2" l="1"/>
  <c r="B286" i="2"/>
  <c r="G285" i="2"/>
  <c r="I285" i="2" s="1"/>
  <c r="E286" i="2" s="1"/>
  <c r="C286" i="2"/>
  <c r="D286" i="2"/>
  <c r="A287" i="2"/>
  <c r="F286" i="2"/>
  <c r="D284" i="3"/>
  <c r="E284" i="3"/>
  <c r="C287" i="2" l="1"/>
  <c r="B287" i="2"/>
  <c r="G286" i="2"/>
  <c r="I286" i="2" s="1"/>
  <c r="E287" i="2" s="1"/>
  <c r="H287" i="2"/>
  <c r="D287" i="2"/>
  <c r="A288" i="2"/>
  <c r="F287" i="2"/>
  <c r="E285" i="3"/>
  <c r="D285" i="3"/>
  <c r="H288" i="2" l="1"/>
  <c r="B288" i="2"/>
  <c r="C288" i="2"/>
  <c r="G287" i="2"/>
  <c r="I287" i="2" s="1"/>
  <c r="E288" i="2" s="1"/>
  <c r="D288" i="2"/>
  <c r="A289" i="2"/>
  <c r="F288" i="2"/>
  <c r="D286" i="3"/>
  <c r="E286" i="3"/>
  <c r="G288" i="2" l="1"/>
  <c r="I288" i="2" s="1"/>
  <c r="E289" i="2" s="1"/>
  <c r="C289" i="2"/>
  <c r="B289" i="2"/>
  <c r="H289" i="2"/>
  <c r="D289" i="2"/>
  <c r="F289" i="2"/>
  <c r="A290" i="2"/>
  <c r="E287" i="3"/>
  <c r="D287" i="3"/>
  <c r="G289" i="2" l="1"/>
  <c r="I289" i="2" s="1"/>
  <c r="E290" i="2" s="1"/>
  <c r="H290" i="2"/>
  <c r="B290" i="2"/>
  <c r="C290" i="2"/>
  <c r="D290" i="2"/>
  <c r="F290" i="2"/>
  <c r="A291" i="2"/>
  <c r="D288" i="3"/>
  <c r="E288" i="3"/>
  <c r="G290" i="2" l="1"/>
  <c r="I290" i="2" s="1"/>
  <c r="E291" i="2" s="1"/>
  <c r="C291" i="2"/>
  <c r="B291" i="2"/>
  <c r="H291" i="2"/>
  <c r="D291" i="2"/>
  <c r="F291" i="2"/>
  <c r="A292" i="2"/>
  <c r="E289" i="3"/>
  <c r="D289" i="3"/>
  <c r="H292" i="2" l="1"/>
  <c r="B292" i="2"/>
  <c r="G291" i="2"/>
  <c r="I291" i="2" s="1"/>
  <c r="E292" i="2" s="1"/>
  <c r="C292" i="2"/>
  <c r="D292" i="2"/>
  <c r="F292" i="2"/>
  <c r="A293" i="2"/>
  <c r="D290" i="3"/>
  <c r="E290" i="3"/>
  <c r="C293" i="2" l="1"/>
  <c r="B293" i="2"/>
  <c r="G292" i="2"/>
  <c r="I292" i="2" s="1"/>
  <c r="E293" i="2" s="1"/>
  <c r="H293" i="2"/>
  <c r="D293" i="2"/>
  <c r="A294" i="2"/>
  <c r="F293" i="2"/>
  <c r="E291" i="3"/>
  <c r="D291" i="3"/>
  <c r="H294" i="2" l="1"/>
  <c r="B294" i="2"/>
  <c r="G293" i="2"/>
  <c r="I293" i="2" s="1"/>
  <c r="E294" i="2" s="1"/>
  <c r="C294" i="2"/>
  <c r="D294" i="2"/>
  <c r="F294" i="2"/>
  <c r="A295" i="2"/>
  <c r="D292" i="3"/>
  <c r="E292" i="3"/>
  <c r="C295" i="2" l="1"/>
  <c r="B295" i="2"/>
  <c r="G294" i="2"/>
  <c r="I294" i="2" s="1"/>
  <c r="E295" i="2" s="1"/>
  <c r="H295" i="2"/>
  <c r="D295" i="2"/>
  <c r="A296" i="2"/>
  <c r="F295" i="2"/>
  <c r="E293" i="3"/>
  <c r="D293" i="3"/>
  <c r="H296" i="2" l="1"/>
  <c r="B296" i="2"/>
  <c r="G295" i="2"/>
  <c r="I295" i="2" s="1"/>
  <c r="E296" i="2" s="1"/>
  <c r="C296" i="2"/>
  <c r="D296" i="2"/>
  <c r="F296" i="2"/>
  <c r="A297" i="2"/>
  <c r="D294" i="3"/>
  <c r="E294" i="3"/>
  <c r="C297" i="2" l="1"/>
  <c r="B297" i="2"/>
  <c r="G296" i="2"/>
  <c r="I296" i="2" s="1"/>
  <c r="E297" i="2" s="1"/>
  <c r="H297" i="2"/>
  <c r="D297" i="2"/>
  <c r="A298" i="2"/>
  <c r="F297" i="2"/>
  <c r="E295" i="3"/>
  <c r="D295" i="3"/>
  <c r="H298" i="2" l="1"/>
  <c r="B298" i="2"/>
  <c r="C298" i="2"/>
  <c r="G297" i="2"/>
  <c r="I297" i="2" s="1"/>
  <c r="E298" i="2" s="1"/>
  <c r="D298" i="2"/>
  <c r="A299" i="2"/>
  <c r="F298" i="2"/>
  <c r="D296" i="3"/>
  <c r="E296" i="3"/>
  <c r="G298" i="2" l="1"/>
  <c r="I298" i="2" s="1"/>
  <c r="E299" i="2" s="1"/>
  <c r="C299" i="2"/>
  <c r="B299" i="2"/>
  <c r="H299" i="2"/>
  <c r="D299" i="2"/>
  <c r="A300" i="2"/>
  <c r="F299" i="2"/>
  <c r="E297" i="3"/>
  <c r="D297" i="3"/>
  <c r="G299" i="2" l="1"/>
  <c r="I299" i="2" s="1"/>
  <c r="E300" i="2" s="1"/>
  <c r="H300" i="2"/>
  <c r="B300" i="2"/>
  <c r="C300" i="2"/>
  <c r="D300" i="2"/>
  <c r="F300" i="2"/>
  <c r="A301" i="2"/>
  <c r="D298" i="3"/>
  <c r="E298" i="3"/>
  <c r="C301" i="2" l="1"/>
  <c r="B301" i="2"/>
  <c r="G300" i="2"/>
  <c r="I300" i="2" s="1"/>
  <c r="E301" i="2" s="1"/>
  <c r="H301" i="2"/>
  <c r="D301" i="2"/>
  <c r="A302" i="2"/>
  <c r="F301" i="2"/>
  <c r="E299" i="3"/>
  <c r="D299" i="3"/>
  <c r="H302" i="2" l="1"/>
  <c r="B302" i="2"/>
  <c r="G301" i="2"/>
  <c r="I301" i="2" s="1"/>
  <c r="E302" i="2" s="1"/>
  <c r="C302" i="2"/>
  <c r="D302" i="2"/>
  <c r="F302" i="2"/>
  <c r="A303" i="2"/>
  <c r="D300" i="3"/>
  <c r="E300" i="3"/>
  <c r="G302" i="2" l="1"/>
  <c r="I302" i="2" s="1"/>
  <c r="E303" i="2" s="1"/>
  <c r="C303" i="2"/>
  <c r="B303" i="2"/>
  <c r="H303" i="2"/>
  <c r="D303" i="2"/>
  <c r="A304" i="2"/>
  <c r="F303" i="2"/>
  <c r="E301" i="3"/>
  <c r="D301" i="3"/>
  <c r="G303" i="2" l="1"/>
  <c r="I303" i="2" s="1"/>
  <c r="E304" i="2" s="1"/>
  <c r="H304" i="2"/>
  <c r="B304" i="2"/>
  <c r="C304" i="2"/>
  <c r="D304" i="2"/>
  <c r="A305" i="2"/>
  <c r="F304" i="2"/>
  <c r="D302" i="3"/>
  <c r="E302" i="3"/>
  <c r="G304" i="2" l="1"/>
  <c r="I304" i="2" s="1"/>
  <c r="E305" i="2" s="1"/>
  <c r="C305" i="2"/>
  <c r="B305" i="2"/>
  <c r="H305" i="2"/>
  <c r="D305" i="2"/>
  <c r="A306" i="2"/>
  <c r="F305" i="2"/>
  <c r="E303" i="3"/>
  <c r="D303" i="3"/>
  <c r="H306" i="2" l="1"/>
  <c r="B306" i="2"/>
  <c r="G305" i="2"/>
  <c r="I305" i="2" s="1"/>
  <c r="E306" i="2" s="1"/>
  <c r="C306" i="2"/>
  <c r="D306" i="2"/>
  <c r="A307" i="2"/>
  <c r="H307" i="2" s="1"/>
  <c r="F306" i="2"/>
  <c r="D304" i="3"/>
  <c r="E304" i="3"/>
  <c r="G306" i="2" l="1"/>
  <c r="I306" i="2" s="1"/>
  <c r="E307" i="2" s="1"/>
  <c r="C307" i="2"/>
  <c r="B307" i="2"/>
  <c r="D307" i="2"/>
  <c r="A308" i="2"/>
  <c r="C308" i="2" s="1"/>
  <c r="F307" i="2"/>
  <c r="E305" i="3"/>
  <c r="D305" i="3"/>
  <c r="G307" i="2" l="1"/>
  <c r="I307" i="2" s="1"/>
  <c r="E308" i="2" s="1"/>
  <c r="H308" i="2"/>
  <c r="B308" i="2"/>
  <c r="D308" i="2"/>
  <c r="A309" i="2"/>
  <c r="B309" i="2" s="1"/>
  <c r="F308" i="2"/>
  <c r="D306" i="3"/>
  <c r="E306" i="3"/>
  <c r="G308" i="2" l="1"/>
  <c r="I308" i="2" s="1"/>
  <c r="E309" i="2" s="1"/>
  <c r="H309" i="2"/>
  <c r="C309" i="2"/>
  <c r="D309" i="2"/>
  <c r="F309" i="2"/>
  <c r="A310" i="2"/>
  <c r="E307" i="3"/>
  <c r="D307" i="3"/>
  <c r="G309" i="2" l="1"/>
  <c r="I309" i="2" s="1"/>
  <c r="E310" i="2" s="1"/>
  <c r="H310" i="2"/>
  <c r="B310" i="2"/>
  <c r="C310" i="2"/>
  <c r="D310" i="2"/>
  <c r="A311" i="2"/>
  <c r="B311" i="2" s="1"/>
  <c r="F310" i="2"/>
  <c r="D308" i="3"/>
  <c r="E308" i="3"/>
  <c r="H311" i="2" l="1"/>
  <c r="C311" i="2"/>
  <c r="G310" i="2"/>
  <c r="I310" i="2" s="1"/>
  <c r="E311" i="2" s="1"/>
  <c r="D311" i="2"/>
  <c r="A312" i="2"/>
  <c r="F311" i="2"/>
  <c r="E309" i="3"/>
  <c r="D309" i="3"/>
  <c r="G311" i="2" l="1"/>
  <c r="I311" i="2" s="1"/>
  <c r="E312" i="2" s="1"/>
  <c r="H312" i="2"/>
  <c r="B312" i="2"/>
  <c r="C312" i="2"/>
  <c r="D312" i="2"/>
  <c r="A313" i="2"/>
  <c r="F312" i="2"/>
  <c r="D310" i="3"/>
  <c r="E310" i="3"/>
  <c r="G312" i="2" l="1"/>
  <c r="I312" i="2" s="1"/>
  <c r="E313" i="2" s="1"/>
  <c r="H313" i="2"/>
  <c r="B313" i="2"/>
  <c r="C313" i="2"/>
  <c r="D313" i="2"/>
  <c r="F313" i="2"/>
  <c r="A314" i="2"/>
  <c r="E311" i="3"/>
  <c r="D311" i="3"/>
  <c r="H314" i="2" l="1"/>
  <c r="B314" i="2"/>
  <c r="G313" i="2"/>
  <c r="I313" i="2" s="1"/>
  <c r="E314" i="2" s="1"/>
  <c r="C314" i="2"/>
  <c r="D314" i="2"/>
  <c r="F314" i="2"/>
  <c r="A315" i="2"/>
  <c r="D312" i="3"/>
  <c r="E312" i="3"/>
  <c r="C315" i="2" l="1"/>
  <c r="B315" i="2"/>
  <c r="H315" i="2"/>
  <c r="G314" i="2"/>
  <c r="I314" i="2" s="1"/>
  <c r="E315" i="2" s="1"/>
  <c r="D315" i="2"/>
  <c r="A316" i="2"/>
  <c r="F315" i="2"/>
  <c r="E313" i="3"/>
  <c r="D313" i="3"/>
  <c r="H316" i="2" l="1"/>
  <c r="B316" i="2"/>
  <c r="G315" i="2"/>
  <c r="I315" i="2" s="1"/>
  <c r="E316" i="2" s="1"/>
  <c r="C316" i="2"/>
  <c r="D316" i="2"/>
  <c r="F316" i="2"/>
  <c r="A317" i="2"/>
  <c r="D314" i="3"/>
  <c r="E314" i="3"/>
  <c r="G316" i="2" l="1"/>
  <c r="I316" i="2" s="1"/>
  <c r="E317" i="2" s="1"/>
  <c r="C317" i="2"/>
  <c r="B317" i="2"/>
  <c r="H317" i="2"/>
  <c r="D317" i="2"/>
  <c r="A318" i="2"/>
  <c r="F317" i="2"/>
  <c r="E315" i="3"/>
  <c r="D315" i="3"/>
  <c r="G317" i="2" l="1"/>
  <c r="I317" i="2" s="1"/>
  <c r="E318" i="2" s="1"/>
  <c r="H318" i="2"/>
  <c r="B318" i="2"/>
  <c r="C318" i="2"/>
  <c r="D318" i="2"/>
  <c r="A319" i="2"/>
  <c r="F318" i="2"/>
  <c r="D316" i="3"/>
  <c r="E316" i="3"/>
  <c r="G318" i="2" l="1"/>
  <c r="I318" i="2" s="1"/>
  <c r="E319" i="2" s="1"/>
  <c r="C319" i="2"/>
  <c r="B319" i="2"/>
  <c r="H319" i="2"/>
  <c r="D319" i="2"/>
  <c r="F319" i="2"/>
  <c r="A320" i="2"/>
  <c r="E317" i="3"/>
  <c r="D317" i="3"/>
  <c r="G319" i="2" l="1"/>
  <c r="I319" i="2" s="1"/>
  <c r="E320" i="2" s="1"/>
  <c r="H320" i="2"/>
  <c r="B320" i="2"/>
  <c r="C320" i="2"/>
  <c r="D320" i="2"/>
  <c r="A321" i="2"/>
  <c r="F320" i="2"/>
  <c r="D318" i="3"/>
  <c r="E318" i="3"/>
  <c r="G320" i="2" l="1"/>
  <c r="I320" i="2" s="1"/>
  <c r="E321" i="2" s="1"/>
  <c r="C321" i="2"/>
  <c r="B321" i="2"/>
  <c r="H321" i="2"/>
  <c r="D321" i="2"/>
  <c r="A322" i="2"/>
  <c r="C322" i="2" s="1"/>
  <c r="F321" i="2"/>
  <c r="E319" i="3"/>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 r="E368" i="3" s="1"/>
  <c r="E369" i="3" s="1"/>
  <c r="E370" i="3" s="1"/>
  <c r="E371" i="3" s="1"/>
  <c r="E372" i="3" s="1"/>
  <c r="E373" i="3" s="1"/>
  <c r="E374" i="3" s="1"/>
  <c r="E375" i="3" s="1"/>
  <c r="E376" i="3" s="1"/>
  <c r="E377" i="3" s="1"/>
  <c r="E378" i="3" s="1"/>
  <c r="E379" i="3" s="1"/>
  <c r="E380" i="3" s="1"/>
  <c r="E381" i="3" s="1"/>
  <c r="E382" i="3" s="1"/>
  <c r="E383" i="3" s="1"/>
  <c r="E384" i="3" s="1"/>
  <c r="E385" i="3" s="1"/>
  <c r="E386" i="3" s="1"/>
  <c r="E387" i="3" s="1"/>
  <c r="E388" i="3" s="1"/>
  <c r="E389" i="3" s="1"/>
  <c r="E390" i="3" s="1"/>
  <c r="E391" i="3" s="1"/>
  <c r="E392" i="3" s="1"/>
  <c r="E393" i="3" s="1"/>
  <c r="E394" i="3" s="1"/>
  <c r="E395" i="3" s="1"/>
  <c r="E396" i="3" s="1"/>
  <c r="E397" i="3" s="1"/>
  <c r="E398" i="3" s="1"/>
  <c r="E399" i="3" s="1"/>
  <c r="E400" i="3" s="1"/>
  <c r="E401" i="3" s="1"/>
  <c r="E402" i="3" s="1"/>
  <c r="E403" i="3" s="1"/>
  <c r="E404" i="3" s="1"/>
  <c r="E405" i="3" s="1"/>
  <c r="E406" i="3" s="1"/>
  <c r="E407" i="3" s="1"/>
  <c r="E408" i="3" s="1"/>
  <c r="E409" i="3" s="1"/>
  <c r="E410" i="3" s="1"/>
  <c r="E411" i="3" s="1"/>
  <c r="E412" i="3" s="1"/>
  <c r="E413" i="3" s="1"/>
  <c r="E414" i="3" s="1"/>
  <c r="E415" i="3" s="1"/>
  <c r="E416" i="3" s="1"/>
  <c r="E417" i="3" s="1"/>
  <c r="E418" i="3" s="1"/>
  <c r="E419" i="3" s="1"/>
  <c r="E420" i="3" s="1"/>
  <c r="E421" i="3" s="1"/>
  <c r="E422" i="3" s="1"/>
  <c r="E423" i="3" s="1"/>
  <c r="E424" i="3" s="1"/>
  <c r="E425" i="3" s="1"/>
  <c r="E426" i="3" s="1"/>
  <c r="E427" i="3" s="1"/>
  <c r="E428" i="3" s="1"/>
  <c r="E429" i="3" s="1"/>
  <c r="E430" i="3" s="1"/>
  <c r="E431" i="3" s="1"/>
  <c r="E432" i="3" s="1"/>
  <c r="E433" i="3" s="1"/>
  <c r="E434" i="3" s="1"/>
  <c r="E435" i="3" s="1"/>
  <c r="E436" i="3" s="1"/>
  <c r="E437" i="3" s="1"/>
  <c r="E438" i="3" s="1"/>
  <c r="E439" i="3" s="1"/>
  <c r="E440" i="3" s="1"/>
  <c r="E441" i="3" s="1"/>
  <c r="E442" i="3" s="1"/>
  <c r="E443" i="3" s="1"/>
  <c r="E444" i="3" s="1"/>
  <c r="E445" i="3" s="1"/>
  <c r="E446" i="3" s="1"/>
  <c r="E447" i="3" s="1"/>
  <c r="E448" i="3" s="1"/>
  <c r="E449" i="3" s="1"/>
  <c r="E450" i="3" s="1"/>
  <c r="E451" i="3" s="1"/>
  <c r="E452" i="3" s="1"/>
  <c r="E453" i="3" s="1"/>
  <c r="E454" i="3" s="1"/>
  <c r="E455" i="3" s="1"/>
  <c r="E456" i="3" s="1"/>
  <c r="E457" i="3" s="1"/>
  <c r="E458" i="3" s="1"/>
  <c r="E459" i="3" s="1"/>
  <c r="E460" i="3" s="1"/>
  <c r="E461" i="3" s="1"/>
  <c r="E462" i="3" s="1"/>
  <c r="E463" i="3" s="1"/>
  <c r="E464" i="3" s="1"/>
  <c r="E465" i="3" s="1"/>
  <c r="E466" i="3" s="1"/>
  <c r="E467" i="3" s="1"/>
  <c r="E468" i="3" s="1"/>
  <c r="E469" i="3" s="1"/>
  <c r="E470" i="3" s="1"/>
  <c r="E471" i="3" s="1"/>
  <c r="E472" i="3" s="1"/>
  <c r="E473" i="3" s="1"/>
  <c r="E474" i="3" s="1"/>
  <c r="E475" i="3" s="1"/>
  <c r="E476" i="3" s="1"/>
  <c r="E477" i="3" s="1"/>
  <c r="E478" i="3" s="1"/>
  <c r="E479" i="3" s="1"/>
  <c r="E480" i="3" s="1"/>
  <c r="E481" i="3" s="1"/>
  <c r="E482" i="3" s="1"/>
  <c r="E483" i="3" s="1"/>
  <c r="E484" i="3" s="1"/>
  <c r="E485" i="3" s="1"/>
  <c r="E486" i="3" s="1"/>
  <c r="E487" i="3" s="1"/>
  <c r="E488" i="3" s="1"/>
  <c r="E489" i="3" s="1"/>
  <c r="E490" i="3" s="1"/>
  <c r="E491" i="3" s="1"/>
  <c r="E492" i="3" s="1"/>
  <c r="E493" i="3" s="1"/>
  <c r="E494" i="3" s="1"/>
  <c r="E495" i="3" s="1"/>
  <c r="E496" i="3" s="1"/>
  <c r="E497" i="3" s="1"/>
  <c r="E498" i="3" s="1"/>
  <c r="E499" i="3" s="1"/>
  <c r="E500" i="3" s="1"/>
  <c r="E501" i="3" s="1"/>
  <c r="E502" i="3" s="1"/>
  <c r="E503" i="3" s="1"/>
  <c r="E504" i="3" s="1"/>
  <c r="E505" i="3" s="1"/>
  <c r="E506" i="3" s="1"/>
  <c r="E507" i="3" s="1"/>
  <c r="E508" i="3" s="1"/>
  <c r="E509" i="3" s="1"/>
  <c r="E510" i="3" s="1"/>
  <c r="E511" i="3" s="1"/>
  <c r="E512" i="3" s="1"/>
  <c r="E513" i="3" s="1"/>
  <c r="E514" i="3" s="1"/>
  <c r="E515" i="3" s="1"/>
  <c r="E516" i="3" s="1"/>
  <c r="E517" i="3" s="1"/>
  <c r="E518" i="3" s="1"/>
  <c r="E519" i="3" s="1"/>
  <c r="E520" i="3" s="1"/>
  <c r="E521" i="3" s="1"/>
  <c r="E522" i="3" s="1"/>
  <c r="E523" i="3" s="1"/>
  <c r="E524" i="3" s="1"/>
  <c r="E525" i="3" s="1"/>
  <c r="E526" i="3" s="1"/>
  <c r="E527" i="3" s="1"/>
  <c r="E528" i="3" s="1"/>
  <c r="E529" i="3" s="1"/>
  <c r="E530" i="3" s="1"/>
  <c r="E531" i="3" s="1"/>
  <c r="E532" i="3" s="1"/>
  <c r="E533" i="3" s="1"/>
  <c r="E534" i="3" s="1"/>
  <c r="E535" i="3" s="1"/>
  <c r="E536" i="3" s="1"/>
  <c r="E537" i="3" s="1"/>
  <c r="E538" i="3" s="1"/>
  <c r="E539" i="3" s="1"/>
  <c r="E540" i="3" s="1"/>
  <c r="E541" i="3" s="1"/>
  <c r="E542" i="3" s="1"/>
  <c r="E543" i="3" s="1"/>
  <c r="E544" i="3" s="1"/>
  <c r="E545" i="3" s="1"/>
  <c r="E546" i="3" s="1"/>
  <c r="E547" i="3" s="1"/>
  <c r="E548" i="3" s="1"/>
  <c r="E549" i="3" s="1"/>
  <c r="E550" i="3" s="1"/>
  <c r="E551" i="3" s="1"/>
  <c r="E552" i="3" s="1"/>
  <c r="E553" i="3" s="1"/>
  <c r="E554" i="3" s="1"/>
  <c r="E555" i="3" s="1"/>
  <c r="E556" i="3" s="1"/>
  <c r="E557" i="3" s="1"/>
  <c r="E558" i="3" s="1"/>
  <c r="E559" i="3" s="1"/>
  <c r="E560" i="3" s="1"/>
  <c r="E561" i="3" s="1"/>
  <c r="E562" i="3" s="1"/>
  <c r="E563" i="3" s="1"/>
  <c r="E564" i="3" s="1"/>
  <c r="E565" i="3" s="1"/>
  <c r="E566" i="3" s="1"/>
  <c r="E567" i="3" s="1"/>
  <c r="E568" i="3" s="1"/>
  <c r="E569" i="3" s="1"/>
  <c r="E570" i="3" s="1"/>
  <c r="E571" i="3" s="1"/>
  <c r="E572" i="3" s="1"/>
  <c r="E573" i="3" s="1"/>
  <c r="E574" i="3" s="1"/>
  <c r="E575" i="3" s="1"/>
  <c r="E576" i="3" s="1"/>
  <c r="E577" i="3" s="1"/>
  <c r="E578" i="3" s="1"/>
  <c r="E579" i="3" s="1"/>
  <c r="E580" i="3" s="1"/>
  <c r="E581" i="3" s="1"/>
  <c r="E582" i="3" s="1"/>
  <c r="E583" i="3" s="1"/>
  <c r="E584" i="3" s="1"/>
  <c r="E585" i="3" s="1"/>
  <c r="E586" i="3" s="1"/>
  <c r="E587" i="3" s="1"/>
  <c r="E588" i="3" s="1"/>
  <c r="E589" i="3" s="1"/>
  <c r="E590" i="3" s="1"/>
  <c r="E591" i="3" s="1"/>
  <c r="E592" i="3" s="1"/>
  <c r="E593" i="3" s="1"/>
  <c r="E594" i="3" s="1"/>
  <c r="E595" i="3" s="1"/>
  <c r="E596" i="3" s="1"/>
  <c r="E597" i="3" s="1"/>
  <c r="E598" i="3" s="1"/>
  <c r="E599" i="3" s="1"/>
  <c r="E600" i="3" s="1"/>
  <c r="E601" i="3" s="1"/>
  <c r="E602" i="3" s="1"/>
  <c r="E603" i="3" s="1"/>
  <c r="E604" i="3" s="1"/>
  <c r="E605" i="3" s="1"/>
  <c r="E606" i="3" s="1"/>
  <c r="D319" i="3"/>
  <c r="D320" i="3" s="1"/>
  <c r="D321" i="3" s="1"/>
  <c r="D322" i="3" s="1"/>
  <c r="D323" i="3" s="1"/>
  <c r="D324" i="3" s="1"/>
  <c r="D325" i="3" s="1"/>
  <c r="D326" i="3" s="1"/>
  <c r="D327" i="3" s="1"/>
  <c r="D328" i="3" s="1"/>
  <c r="D329" i="3" s="1"/>
  <c r="D330" i="3" s="1"/>
  <c r="D331" i="3" s="1"/>
  <c r="D332" i="3" s="1"/>
  <c r="D333" i="3" s="1"/>
  <c r="D334" i="3" s="1"/>
  <c r="D335" i="3" s="1"/>
  <c r="D336" i="3" s="1"/>
  <c r="D337" i="3" s="1"/>
  <c r="D338" i="3" s="1"/>
  <c r="D339" i="3" s="1"/>
  <c r="D340" i="3" s="1"/>
  <c r="D341" i="3" s="1"/>
  <c r="D342" i="3" s="1"/>
  <c r="D343" i="3" s="1"/>
  <c r="D344" i="3" s="1"/>
  <c r="D345" i="3" s="1"/>
  <c r="D346" i="3" s="1"/>
  <c r="D347" i="3" s="1"/>
  <c r="D348" i="3" s="1"/>
  <c r="D349" i="3" s="1"/>
  <c r="D350" i="3" s="1"/>
  <c r="D351" i="3" s="1"/>
  <c r="D352" i="3" s="1"/>
  <c r="D353" i="3" s="1"/>
  <c r="D354" i="3" s="1"/>
  <c r="D355" i="3" s="1"/>
  <c r="D356" i="3" s="1"/>
  <c r="D357" i="3" s="1"/>
  <c r="D358" i="3" s="1"/>
  <c r="D359" i="3" s="1"/>
  <c r="D360" i="3" s="1"/>
  <c r="D361" i="3" s="1"/>
  <c r="D362" i="3" s="1"/>
  <c r="D363" i="3" s="1"/>
  <c r="D364" i="3" s="1"/>
  <c r="D365" i="3" s="1"/>
  <c r="D366" i="3" s="1"/>
  <c r="D367" i="3" s="1"/>
  <c r="D368" i="3" s="1"/>
  <c r="D369" i="3" s="1"/>
  <c r="D370" i="3" s="1"/>
  <c r="D371" i="3" s="1"/>
  <c r="D372" i="3" s="1"/>
  <c r="D373" i="3" s="1"/>
  <c r="D374" i="3" s="1"/>
  <c r="D375" i="3" s="1"/>
  <c r="D376" i="3" s="1"/>
  <c r="D377" i="3" s="1"/>
  <c r="D378" i="3" s="1"/>
  <c r="D379" i="3" s="1"/>
  <c r="D380" i="3" s="1"/>
  <c r="D381" i="3" s="1"/>
  <c r="D382" i="3" s="1"/>
  <c r="D383" i="3" s="1"/>
  <c r="D384" i="3" s="1"/>
  <c r="D385" i="3" s="1"/>
  <c r="D386" i="3" s="1"/>
  <c r="D387" i="3" s="1"/>
  <c r="D388" i="3" s="1"/>
  <c r="D389" i="3" s="1"/>
  <c r="D390" i="3" s="1"/>
  <c r="D391" i="3" s="1"/>
  <c r="D392" i="3" s="1"/>
  <c r="D393" i="3" s="1"/>
  <c r="D394" i="3" s="1"/>
  <c r="D395" i="3" s="1"/>
  <c r="D396" i="3" s="1"/>
  <c r="D397" i="3" s="1"/>
  <c r="D398" i="3" s="1"/>
  <c r="D399" i="3" s="1"/>
  <c r="D400" i="3" s="1"/>
  <c r="D401" i="3" s="1"/>
  <c r="D402" i="3" s="1"/>
  <c r="D403" i="3" s="1"/>
  <c r="D404" i="3" s="1"/>
  <c r="D405" i="3" s="1"/>
  <c r="D406" i="3" s="1"/>
  <c r="D407" i="3" s="1"/>
  <c r="D408" i="3" s="1"/>
  <c r="D409" i="3" s="1"/>
  <c r="D410" i="3" s="1"/>
  <c r="D411" i="3" s="1"/>
  <c r="D412" i="3" s="1"/>
  <c r="D413" i="3" s="1"/>
  <c r="D414" i="3" s="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D449" i="3" s="1"/>
  <c r="D450" i="3" s="1"/>
  <c r="D451" i="3" s="1"/>
  <c r="D452" i="3" s="1"/>
  <c r="D453" i="3" s="1"/>
  <c r="D454" i="3" s="1"/>
  <c r="D455" i="3" s="1"/>
  <c r="D456" i="3" s="1"/>
  <c r="D457" i="3" s="1"/>
  <c r="D458" i="3" s="1"/>
  <c r="D459" i="3" s="1"/>
  <c r="D460" i="3" s="1"/>
  <c r="D461" i="3" s="1"/>
  <c r="D462" i="3" s="1"/>
  <c r="D463" i="3" s="1"/>
  <c r="D464" i="3" s="1"/>
  <c r="D465" i="3" s="1"/>
  <c r="D466" i="3" s="1"/>
  <c r="D467" i="3" s="1"/>
  <c r="D468" i="3" s="1"/>
  <c r="D469" i="3" s="1"/>
  <c r="D470" i="3" s="1"/>
  <c r="D471" i="3" s="1"/>
  <c r="D472" i="3" s="1"/>
  <c r="D473" i="3" s="1"/>
  <c r="D474" i="3" s="1"/>
  <c r="D475" i="3" s="1"/>
  <c r="D476" i="3" s="1"/>
  <c r="D477" i="3" s="1"/>
  <c r="D478" i="3" s="1"/>
  <c r="D479" i="3" s="1"/>
  <c r="D480" i="3" s="1"/>
  <c r="D481" i="3" s="1"/>
  <c r="D482" i="3" s="1"/>
  <c r="D483" i="3" s="1"/>
  <c r="D484" i="3" s="1"/>
  <c r="D485" i="3" s="1"/>
  <c r="D486" i="3" s="1"/>
  <c r="D487" i="3" s="1"/>
  <c r="D488" i="3" s="1"/>
  <c r="D489" i="3" s="1"/>
  <c r="D490" i="3" s="1"/>
  <c r="D491" i="3" s="1"/>
  <c r="D492" i="3" s="1"/>
  <c r="D493" i="3" s="1"/>
  <c r="D494" i="3" s="1"/>
  <c r="D495" i="3" s="1"/>
  <c r="D496" i="3" s="1"/>
  <c r="D497" i="3" s="1"/>
  <c r="D498" i="3" s="1"/>
  <c r="D499" i="3" s="1"/>
  <c r="D500" i="3" s="1"/>
  <c r="D501" i="3" s="1"/>
  <c r="D502" i="3" s="1"/>
  <c r="D503" i="3" s="1"/>
  <c r="D504" i="3" s="1"/>
  <c r="D505" i="3" s="1"/>
  <c r="D506" i="3" s="1"/>
  <c r="D507" i="3" s="1"/>
  <c r="D508" i="3" s="1"/>
  <c r="D509" i="3" s="1"/>
  <c r="D510" i="3" s="1"/>
  <c r="D511" i="3" s="1"/>
  <c r="D512" i="3" s="1"/>
  <c r="D513" i="3" s="1"/>
  <c r="D514" i="3" s="1"/>
  <c r="D515" i="3" s="1"/>
  <c r="D516" i="3" s="1"/>
  <c r="D517" i="3" s="1"/>
  <c r="D518" i="3" s="1"/>
  <c r="D519" i="3" s="1"/>
  <c r="D520" i="3" s="1"/>
  <c r="D521" i="3" s="1"/>
  <c r="D522" i="3" s="1"/>
  <c r="D523" i="3" s="1"/>
  <c r="D524" i="3" s="1"/>
  <c r="D525" i="3" s="1"/>
  <c r="D526" i="3" s="1"/>
  <c r="D527" i="3" s="1"/>
  <c r="D528" i="3" s="1"/>
  <c r="D529" i="3" s="1"/>
  <c r="D530" i="3" s="1"/>
  <c r="D531" i="3" s="1"/>
  <c r="D532" i="3" s="1"/>
  <c r="D533" i="3" s="1"/>
  <c r="D534" i="3" s="1"/>
  <c r="D535" i="3" s="1"/>
  <c r="D536" i="3" s="1"/>
  <c r="D537" i="3" s="1"/>
  <c r="D538" i="3" s="1"/>
  <c r="D539" i="3" s="1"/>
  <c r="D540" i="3" s="1"/>
  <c r="D541" i="3" s="1"/>
  <c r="D542" i="3" s="1"/>
  <c r="D543" i="3" s="1"/>
  <c r="D544" i="3" s="1"/>
  <c r="D545" i="3" s="1"/>
  <c r="D546" i="3" s="1"/>
  <c r="D547" i="3" s="1"/>
  <c r="D548" i="3" s="1"/>
  <c r="D549" i="3" s="1"/>
  <c r="D550" i="3" s="1"/>
  <c r="D551" i="3" s="1"/>
  <c r="D552" i="3" s="1"/>
  <c r="D553" i="3" s="1"/>
  <c r="D554" i="3" s="1"/>
  <c r="D555" i="3" s="1"/>
  <c r="D556" i="3" s="1"/>
  <c r="D557" i="3" s="1"/>
  <c r="D558" i="3" s="1"/>
  <c r="D559" i="3" s="1"/>
  <c r="D560" i="3" s="1"/>
  <c r="D561" i="3" s="1"/>
  <c r="D562" i="3" s="1"/>
  <c r="D563" i="3" s="1"/>
  <c r="D564" i="3" s="1"/>
  <c r="D565" i="3" s="1"/>
  <c r="D566" i="3" s="1"/>
  <c r="D567" i="3" s="1"/>
  <c r="D568" i="3" s="1"/>
  <c r="D569" i="3" s="1"/>
  <c r="D570" i="3" s="1"/>
  <c r="D571" i="3" s="1"/>
  <c r="D572" i="3" s="1"/>
  <c r="D573" i="3" s="1"/>
  <c r="D574" i="3" s="1"/>
  <c r="D575" i="3" s="1"/>
  <c r="D576" i="3" s="1"/>
  <c r="D577" i="3" s="1"/>
  <c r="D578" i="3" s="1"/>
  <c r="D579" i="3" s="1"/>
  <c r="D580" i="3" s="1"/>
  <c r="D581" i="3" s="1"/>
  <c r="D582" i="3" s="1"/>
  <c r="D583" i="3" s="1"/>
  <c r="D584" i="3" s="1"/>
  <c r="D585" i="3" s="1"/>
  <c r="D586" i="3" s="1"/>
  <c r="D587" i="3" s="1"/>
  <c r="D588" i="3" s="1"/>
  <c r="D589" i="3" s="1"/>
  <c r="D590" i="3" s="1"/>
  <c r="D591" i="3" s="1"/>
  <c r="D592" i="3" s="1"/>
  <c r="D593" i="3" s="1"/>
  <c r="D594" i="3" s="1"/>
  <c r="D595" i="3" s="1"/>
  <c r="D596" i="3" s="1"/>
  <c r="D597" i="3" s="1"/>
  <c r="D598" i="3" s="1"/>
  <c r="D599" i="3" s="1"/>
  <c r="D600" i="3" s="1"/>
  <c r="D601" i="3" s="1"/>
  <c r="D602" i="3" s="1"/>
  <c r="D603" i="3" s="1"/>
  <c r="D604" i="3" s="1"/>
  <c r="D605" i="3" s="1"/>
  <c r="D606" i="3" s="1"/>
  <c r="G321" i="2" l="1"/>
  <c r="I321" i="2" s="1"/>
  <c r="E322" i="2" s="1"/>
  <c r="H322" i="2"/>
  <c r="B322" i="2"/>
  <c r="D322" i="2"/>
  <c r="A323" i="2"/>
  <c r="F322" i="2"/>
  <c r="G322" i="2" l="1"/>
  <c r="I322" i="2" s="1"/>
  <c r="C323" i="2"/>
  <c r="B323" i="2"/>
  <c r="E323" i="2"/>
  <c r="A324" i="2"/>
  <c r="B324" i="2" s="1"/>
  <c r="D323" i="2"/>
  <c r="H323" i="2"/>
  <c r="F323" i="2"/>
  <c r="G323" i="2" l="1"/>
  <c r="I323" i="2"/>
  <c r="E324" i="2" s="1"/>
  <c r="C324" i="2"/>
  <c r="F324" i="2"/>
  <c r="H324" i="2"/>
  <c r="D324" i="2"/>
  <c r="G324" i="2" s="1"/>
  <c r="A325" i="2"/>
  <c r="B325" i="2" s="1"/>
  <c r="C325" i="2" l="1"/>
  <c r="H325" i="2"/>
  <c r="D325" i="2"/>
  <c r="A326" i="2"/>
  <c r="B326" i="2" s="1"/>
  <c r="F325" i="2"/>
  <c r="I324" i="2"/>
  <c r="E325" i="2" s="1"/>
  <c r="G325" i="2" l="1"/>
  <c r="I325" i="2" s="1"/>
  <c r="E326" i="2" s="1"/>
  <c r="D326" i="2"/>
  <c r="C326" i="2"/>
  <c r="F326" i="2"/>
  <c r="H326" i="2"/>
  <c r="A327" i="2"/>
  <c r="B327" i="2" s="1"/>
  <c r="G326" i="2" l="1"/>
  <c r="I326" i="2" s="1"/>
  <c r="E327" i="2" s="1"/>
  <c r="D327" i="2"/>
  <c r="C327" i="2"/>
  <c r="H327" i="2"/>
  <c r="A328" i="2"/>
  <c r="B328" i="2" s="1"/>
  <c r="F327" i="2"/>
  <c r="G327" i="2" l="1"/>
  <c r="I327" i="2"/>
  <c r="E328" i="2" s="1"/>
  <c r="D328" i="2"/>
  <c r="C328" i="2"/>
  <c r="H328" i="2"/>
  <c r="F328" i="2"/>
  <c r="A329" i="2"/>
  <c r="B329" i="2" s="1"/>
  <c r="G328" i="2" l="1"/>
  <c r="I328" i="2" s="1"/>
  <c r="E329" i="2"/>
  <c r="C329" i="2"/>
  <c r="D329" i="2"/>
  <c r="F329" i="2"/>
  <c r="G329" i="2" s="1"/>
  <c r="H329" i="2"/>
  <c r="A330" i="2"/>
  <c r="B330" i="2" s="1"/>
  <c r="I329" i="2" l="1"/>
  <c r="E330" i="2"/>
  <c r="D330" i="2"/>
  <c r="F330" i="2"/>
  <c r="A331" i="2"/>
  <c r="B331" i="2" s="1"/>
  <c r="H330" i="2"/>
  <c r="C330" i="2"/>
  <c r="G330" i="2"/>
  <c r="I330" i="2" l="1"/>
  <c r="E331" i="2"/>
  <c r="H331" i="2"/>
  <c r="D331" i="2"/>
  <c r="F331" i="2"/>
  <c r="C331" i="2"/>
  <c r="A332" i="2"/>
  <c r="B332" i="2" s="1"/>
  <c r="G331" i="2"/>
  <c r="I331" i="2" s="1"/>
  <c r="E332" i="2" l="1"/>
  <c r="C332" i="2"/>
  <c r="D332" i="2"/>
  <c r="F332" i="2"/>
  <c r="H332" i="2"/>
  <c r="A333" i="2"/>
  <c r="B333" i="2" s="1"/>
  <c r="G332" i="2"/>
  <c r="I332" i="2" l="1"/>
  <c r="E333" i="2" s="1"/>
  <c r="H333" i="2"/>
  <c r="F333" i="2"/>
  <c r="A334" i="2"/>
  <c r="B334" i="2" s="1"/>
  <c r="D333" i="2"/>
  <c r="C333" i="2"/>
  <c r="G333" i="2" l="1"/>
  <c r="I333" i="2" s="1"/>
  <c r="E334" i="2" s="1"/>
  <c r="H334" i="2"/>
  <c r="F334" i="2"/>
  <c r="A335" i="2"/>
  <c r="B335" i="2" s="1"/>
  <c r="D334" i="2"/>
  <c r="C334" i="2"/>
  <c r="G334" i="2" l="1"/>
  <c r="I334" i="2" s="1"/>
  <c r="E335" i="2" s="1"/>
  <c r="F335" i="2"/>
  <c r="D335" i="2"/>
  <c r="H335" i="2"/>
  <c r="C335" i="2"/>
  <c r="A336" i="2"/>
  <c r="B336" i="2" s="1"/>
  <c r="G335" i="2" l="1"/>
  <c r="I335" i="2"/>
  <c r="E336" i="2" s="1"/>
  <c r="A337" i="2"/>
  <c r="B337" i="2" s="1"/>
  <c r="C336" i="2"/>
  <c r="D336" i="2"/>
  <c r="H336" i="2"/>
  <c r="F336" i="2"/>
  <c r="G336" i="2" l="1"/>
  <c r="I336" i="2" s="1"/>
  <c r="E337" i="2" s="1"/>
  <c r="C337" i="2"/>
  <c r="D337" i="2"/>
  <c r="H337" i="2"/>
  <c r="A338" i="2"/>
  <c r="B338" i="2" s="1"/>
  <c r="F337" i="2"/>
  <c r="G337" i="2" l="1"/>
  <c r="I337" i="2" s="1"/>
  <c r="E338" i="2" s="1"/>
  <c r="H338" i="2"/>
  <c r="F338" i="2"/>
  <c r="D338" i="2"/>
  <c r="A339" i="2"/>
  <c r="B339" i="2" s="1"/>
  <c r="C338" i="2"/>
  <c r="G338" i="2" l="1"/>
  <c r="I338" i="2" s="1"/>
  <c r="E339" i="2" s="1"/>
  <c r="D339" i="2"/>
  <c r="C339" i="2"/>
  <c r="H339" i="2"/>
  <c r="F339" i="2"/>
  <c r="A340" i="2"/>
  <c r="B340" i="2" s="1"/>
  <c r="G339" i="2" l="1"/>
  <c r="I339" i="2"/>
  <c r="E340" i="2" s="1"/>
  <c r="F340" i="2"/>
  <c r="A341" i="2"/>
  <c r="B341" i="2" s="1"/>
  <c r="C340" i="2"/>
  <c r="H340" i="2"/>
  <c r="D340" i="2"/>
  <c r="G340" i="2" l="1"/>
  <c r="I340" i="2" s="1"/>
  <c r="E341" i="2" s="1"/>
  <c r="D341" i="2"/>
  <c r="F341" i="2"/>
  <c r="A342" i="2"/>
  <c r="B342" i="2" s="1"/>
  <c r="H341" i="2"/>
  <c r="C341" i="2"/>
  <c r="G341" i="2" l="1"/>
  <c r="I341" i="2" s="1"/>
  <c r="E342" i="2" s="1"/>
  <c r="D342" i="2"/>
  <c r="C342" i="2"/>
  <c r="F342" i="2"/>
  <c r="A343" i="2"/>
  <c r="B343" i="2" s="1"/>
  <c r="H342" i="2"/>
  <c r="G342" i="2" l="1"/>
  <c r="I342" i="2" s="1"/>
  <c r="E343" i="2" s="1"/>
  <c r="H343" i="2"/>
  <c r="D343" i="2"/>
  <c r="C343" i="2"/>
  <c r="A344" i="2"/>
  <c r="B344" i="2" s="1"/>
  <c r="F343" i="2"/>
  <c r="G343" i="2" l="1"/>
  <c r="I343" i="2" s="1"/>
  <c r="E344" i="2" s="1"/>
  <c r="D344" i="2"/>
  <c r="F344" i="2"/>
  <c r="A345" i="2"/>
  <c r="B345" i="2" s="1"/>
  <c r="H344" i="2"/>
  <c r="C344" i="2"/>
  <c r="G344" i="2" l="1"/>
  <c r="I344" i="2" s="1"/>
  <c r="E345" i="2" s="1"/>
  <c r="C345" i="2"/>
  <c r="D345" i="2"/>
  <c r="H345" i="2"/>
  <c r="F345" i="2"/>
  <c r="A346" i="2"/>
  <c r="B346" i="2" s="1"/>
  <c r="G345" i="2" l="1"/>
  <c r="I345" i="2"/>
  <c r="E346" i="2" s="1"/>
  <c r="C346" i="2"/>
  <c r="D346" i="2"/>
  <c r="H346" i="2"/>
  <c r="A347" i="2"/>
  <c r="B347" i="2" s="1"/>
  <c r="F346" i="2"/>
  <c r="G346" i="2" l="1"/>
  <c r="I346" i="2" s="1"/>
  <c r="E347" i="2"/>
  <c r="D347" i="2"/>
  <c r="H347" i="2"/>
  <c r="C347" i="2"/>
  <c r="F347" i="2"/>
  <c r="G347" i="2" s="1"/>
  <c r="A348" i="2"/>
  <c r="B348" i="2" s="1"/>
  <c r="I347" i="2" l="1"/>
  <c r="E348" i="2"/>
  <c r="H348" i="2"/>
  <c r="C348" i="2"/>
  <c r="D348" i="2"/>
  <c r="F348" i="2"/>
  <c r="A349" i="2"/>
  <c r="B349" i="2" s="1"/>
  <c r="G348" i="2" l="1"/>
  <c r="I348" i="2" s="1"/>
  <c r="E349" i="2" s="1"/>
  <c r="C349" i="2"/>
  <c r="H349" i="2"/>
  <c r="D349" i="2"/>
  <c r="A350" i="2"/>
  <c r="B350" i="2" s="1"/>
  <c r="F349" i="2"/>
  <c r="G349" i="2" l="1"/>
  <c r="I349" i="2" s="1"/>
  <c r="E350" i="2" s="1"/>
  <c r="D350" i="2"/>
  <c r="H350" i="2"/>
  <c r="C350" i="2"/>
  <c r="A351" i="2"/>
  <c r="B351" i="2" s="1"/>
  <c r="F350" i="2"/>
  <c r="G350" i="2" l="1"/>
  <c r="I350" i="2"/>
  <c r="E351" i="2" s="1"/>
  <c r="H351" i="2"/>
  <c r="F351" i="2"/>
  <c r="A352" i="2"/>
  <c r="B352" i="2" s="1"/>
  <c r="D351" i="2"/>
  <c r="C351" i="2"/>
  <c r="G351" i="2" l="1"/>
  <c r="I351" i="2" s="1"/>
  <c r="E352" i="2" s="1"/>
  <c r="C352" i="2"/>
  <c r="A353" i="2"/>
  <c r="B353" i="2" s="1"/>
  <c r="F352" i="2"/>
  <c r="D352" i="2"/>
  <c r="H352" i="2"/>
  <c r="G352" i="2" l="1"/>
  <c r="I352" i="2"/>
  <c r="E353" i="2"/>
  <c r="D353" i="2"/>
  <c r="H353" i="2"/>
  <c r="C353" i="2"/>
  <c r="A354" i="2"/>
  <c r="B354" i="2" s="1"/>
  <c r="F353" i="2"/>
  <c r="G353" i="2" s="1"/>
  <c r="I353" i="2" s="1"/>
  <c r="E354" i="2" l="1"/>
  <c r="F354" i="2"/>
  <c r="D354" i="2"/>
  <c r="H354" i="2"/>
  <c r="C354" i="2"/>
  <c r="A355" i="2"/>
  <c r="B355" i="2" s="1"/>
  <c r="G354" i="2"/>
  <c r="I354" i="2" s="1"/>
  <c r="E355" i="2" l="1"/>
  <c r="C355" i="2"/>
  <c r="H355" i="2"/>
  <c r="D355" i="2"/>
  <c r="F355" i="2"/>
  <c r="A356" i="2"/>
  <c r="B356" i="2" s="1"/>
  <c r="G355" i="2" l="1"/>
  <c r="I355" i="2" s="1"/>
  <c r="E356" i="2"/>
  <c r="C356" i="2"/>
  <c r="H356" i="2"/>
  <c r="F356" i="2"/>
  <c r="D356" i="2"/>
  <c r="A357" i="2"/>
  <c r="B357" i="2" s="1"/>
  <c r="G356" i="2" l="1"/>
  <c r="I356" i="2" s="1"/>
  <c r="E357" i="2" s="1"/>
  <c r="H357" i="2"/>
  <c r="D357" i="2"/>
  <c r="C357" i="2"/>
  <c r="F357" i="2"/>
  <c r="A358" i="2"/>
  <c r="B358" i="2" s="1"/>
  <c r="G357" i="2" l="1"/>
  <c r="I357" i="2"/>
  <c r="E358" i="2" s="1"/>
  <c r="H358" i="2"/>
  <c r="C358" i="2"/>
  <c r="D358" i="2"/>
  <c r="A359" i="2"/>
  <c r="B359" i="2" s="1"/>
  <c r="F358" i="2"/>
  <c r="G358" i="2" l="1"/>
  <c r="I358" i="2" s="1"/>
  <c r="E359" i="2" s="1"/>
  <c r="C359" i="2"/>
  <c r="F359" i="2"/>
  <c r="H359" i="2"/>
  <c r="D359" i="2"/>
  <c r="A360" i="2"/>
  <c r="B360" i="2" s="1"/>
  <c r="G359" i="2" l="1"/>
  <c r="I359" i="2" s="1"/>
  <c r="E360" i="2" s="1"/>
  <c r="D360" i="2"/>
  <c r="C360" i="2"/>
  <c r="H360" i="2"/>
  <c r="F360" i="2"/>
  <c r="A361" i="2"/>
  <c r="B361" i="2" s="1"/>
  <c r="G360" i="2" l="1"/>
  <c r="I360" i="2"/>
  <c r="E361" i="2" s="1"/>
  <c r="F361" i="2"/>
  <c r="D361" i="2"/>
  <c r="C361" i="2"/>
  <c r="H361" i="2"/>
  <c r="A362" i="2"/>
  <c r="B362" i="2" s="1"/>
  <c r="G361" i="2" l="1"/>
  <c r="I361" i="2"/>
  <c r="E362" i="2" s="1"/>
  <c r="C362" i="2"/>
  <c r="D362" i="2"/>
  <c r="H362" i="2"/>
  <c r="F362" i="2"/>
  <c r="A363" i="2"/>
  <c r="B363" i="2" s="1"/>
  <c r="G362" i="2" l="1"/>
  <c r="I362" i="2"/>
  <c r="E363" i="2"/>
  <c r="H363" i="2"/>
  <c r="C363" i="2"/>
  <c r="F363" i="2"/>
  <c r="A364" i="2"/>
  <c r="B364" i="2" s="1"/>
  <c r="D363" i="2"/>
  <c r="G363" i="2" l="1"/>
  <c r="I363" i="2" s="1"/>
  <c r="E364" i="2" s="1"/>
  <c r="C364" i="2"/>
  <c r="D364" i="2"/>
  <c r="A365" i="2"/>
  <c r="B365" i="2" s="1"/>
  <c r="H364" i="2"/>
  <c r="F364" i="2"/>
  <c r="G364" i="2" l="1"/>
  <c r="I364" i="2" s="1"/>
  <c r="E365" i="2" s="1"/>
  <c r="C365" i="2"/>
  <c r="H365" i="2"/>
  <c r="D365" i="2"/>
  <c r="A366" i="2"/>
  <c r="B366" i="2" s="1"/>
  <c r="F365" i="2"/>
  <c r="G365" i="2" l="1"/>
  <c r="I365" i="2"/>
  <c r="E366" i="2"/>
  <c r="C366" i="2"/>
  <c r="D366" i="2"/>
  <c r="A367" i="2"/>
  <c r="B367" i="2" s="1"/>
  <c r="H366" i="2"/>
  <c r="F366" i="2"/>
  <c r="G366" i="2" s="1"/>
  <c r="I366" i="2" l="1"/>
  <c r="E367" i="2"/>
  <c r="H367" i="2"/>
  <c r="D367" i="2"/>
  <c r="F367" i="2"/>
  <c r="C367" i="2"/>
  <c r="A368" i="2"/>
  <c r="B368" i="2" s="1"/>
  <c r="G367" i="2"/>
  <c r="I367" i="2" s="1"/>
  <c r="E368" i="2" l="1"/>
  <c r="D368" i="2"/>
  <c r="F368" i="2"/>
  <c r="C368" i="2"/>
  <c r="H368" i="2"/>
  <c r="A369" i="2"/>
  <c r="B369" i="2" s="1"/>
  <c r="G368" i="2"/>
  <c r="I368" i="2" l="1"/>
  <c r="E369" i="2" s="1"/>
  <c r="D369" i="2"/>
  <c r="F369" i="2"/>
  <c r="C369" i="2"/>
  <c r="A370" i="2"/>
  <c r="B370" i="2" s="1"/>
  <c r="H369" i="2"/>
  <c r="G369" i="2"/>
  <c r="I369" i="2" l="1"/>
  <c r="E370" i="2" s="1"/>
  <c r="C370" i="2"/>
  <c r="D370" i="2"/>
  <c r="A371" i="2"/>
  <c r="B371" i="2" s="1"/>
  <c r="H370" i="2"/>
  <c r="F370" i="2"/>
  <c r="G370" i="2" l="1"/>
  <c r="I370" i="2"/>
  <c r="E371" i="2" s="1"/>
  <c r="D371" i="2"/>
  <c r="H371" i="2"/>
  <c r="A372" i="2"/>
  <c r="B372" i="2" s="1"/>
  <c r="F371" i="2"/>
  <c r="C371" i="2"/>
  <c r="G371" i="2"/>
  <c r="I371" i="2" l="1"/>
  <c r="E372" i="2"/>
  <c r="C372" i="2"/>
  <c r="D372" i="2"/>
  <c r="A373" i="2"/>
  <c r="B373" i="2" s="1"/>
  <c r="F372" i="2"/>
  <c r="G372" i="2" s="1"/>
  <c r="H372" i="2"/>
  <c r="I372" i="2" l="1"/>
  <c r="E373" i="2" s="1"/>
  <c r="C373" i="2"/>
  <c r="H373" i="2"/>
  <c r="D373" i="2"/>
  <c r="A374" i="2"/>
  <c r="B374" i="2" s="1"/>
  <c r="F373" i="2"/>
  <c r="G373" i="2" l="1"/>
  <c r="I373" i="2" s="1"/>
  <c r="E374" i="2" s="1"/>
  <c r="H374" i="2"/>
  <c r="F374" i="2"/>
  <c r="A375" i="2"/>
  <c r="B375" i="2" s="1"/>
  <c r="C374" i="2"/>
  <c r="D374" i="2"/>
  <c r="G374" i="2" l="1"/>
  <c r="I374" i="2" s="1"/>
  <c r="E375" i="2"/>
  <c r="D375" i="2"/>
  <c r="A376" i="2"/>
  <c r="B376" i="2" s="1"/>
  <c r="F375" i="2"/>
  <c r="C375" i="2"/>
  <c r="H375" i="2"/>
  <c r="G375" i="2"/>
  <c r="I375" i="2" l="1"/>
  <c r="E376" i="2"/>
  <c r="F376" i="2"/>
  <c r="A377" i="2"/>
  <c r="B377" i="2" s="1"/>
  <c r="D376" i="2"/>
  <c r="C376" i="2"/>
  <c r="H376" i="2"/>
  <c r="G376" i="2"/>
  <c r="I376" i="2" l="1"/>
  <c r="E377" i="2" s="1"/>
  <c r="D377" i="2"/>
  <c r="C377" i="2"/>
  <c r="H377" i="2"/>
  <c r="F377" i="2"/>
  <c r="G377" i="2" s="1"/>
  <c r="I377" i="2" s="1"/>
  <c r="A378" i="2"/>
  <c r="B378" i="2" s="1"/>
  <c r="E378" i="2" l="1"/>
  <c r="F378" i="2"/>
  <c r="C378" i="2"/>
  <c r="D378" i="2"/>
  <c r="G378" i="2" s="1"/>
  <c r="H378" i="2"/>
  <c r="A379" i="2"/>
  <c r="B379" i="2" s="1"/>
  <c r="I378" i="2" l="1"/>
  <c r="E379" i="2" s="1"/>
  <c r="G379" i="2" s="1"/>
  <c r="I379" i="2" s="1"/>
  <c r="H379" i="2"/>
  <c r="C379" i="2"/>
  <c r="F379" i="2"/>
  <c r="D379" i="2"/>
  <c r="A380" i="2"/>
  <c r="B380" i="2" s="1"/>
  <c r="E380" i="2" l="1"/>
  <c r="H380" i="2"/>
  <c r="C380" i="2"/>
  <c r="A381" i="2"/>
  <c r="B381" i="2" s="1"/>
  <c r="D380" i="2"/>
  <c r="F380" i="2"/>
  <c r="G380" i="2" l="1"/>
  <c r="I380" i="2" s="1"/>
  <c r="E381" i="2" s="1"/>
  <c r="F381" i="2"/>
  <c r="D381" i="2"/>
  <c r="H381" i="2"/>
  <c r="C381" i="2"/>
  <c r="A382" i="2"/>
  <c r="B382" i="2" s="1"/>
  <c r="G381" i="2" l="1"/>
  <c r="I381" i="2"/>
  <c r="E382" i="2"/>
  <c r="A383" i="2"/>
  <c r="B383" i="2" s="1"/>
  <c r="C382" i="2"/>
  <c r="D382" i="2"/>
  <c r="H382" i="2"/>
  <c r="F382" i="2"/>
  <c r="G382" i="2" l="1"/>
  <c r="I382" i="2" s="1"/>
  <c r="E383" i="2" s="1"/>
  <c r="C383" i="2"/>
  <c r="D383" i="2"/>
  <c r="H383" i="2"/>
  <c r="F383" i="2"/>
  <c r="A384" i="2"/>
  <c r="B384" i="2" s="1"/>
  <c r="G383" i="2" l="1"/>
  <c r="I383" i="2" s="1"/>
  <c r="E384" i="2"/>
  <c r="H384" i="2"/>
  <c r="C384" i="2"/>
  <c r="D384" i="2"/>
  <c r="A385" i="2"/>
  <c r="B385" i="2" s="1"/>
  <c r="F384" i="2"/>
  <c r="G384" i="2" s="1"/>
  <c r="I384" i="2" s="1"/>
  <c r="E385" i="2" l="1"/>
  <c r="H385" i="2"/>
  <c r="C385" i="2"/>
  <c r="A386" i="2"/>
  <c r="B386" i="2" s="1"/>
  <c r="F385" i="2"/>
  <c r="D385" i="2"/>
  <c r="G385" i="2" s="1"/>
  <c r="I385" i="2" s="1"/>
  <c r="E386" i="2" l="1"/>
  <c r="D386" i="2"/>
  <c r="F386" i="2"/>
  <c r="A387" i="2"/>
  <c r="B387" i="2" s="1"/>
  <c r="H386" i="2"/>
  <c r="C386" i="2"/>
  <c r="G386" i="2"/>
  <c r="I386" i="2" l="1"/>
  <c r="E387" i="2" s="1"/>
  <c r="A388" i="2"/>
  <c r="B388" i="2" s="1"/>
  <c r="H387" i="2"/>
  <c r="D387" i="2"/>
  <c r="F387" i="2"/>
  <c r="C387" i="2"/>
  <c r="G387" i="2" l="1"/>
  <c r="I387" i="2" s="1"/>
  <c r="E388" i="2" s="1"/>
  <c r="C388" i="2"/>
  <c r="H388" i="2"/>
  <c r="A389" i="2"/>
  <c r="B389" i="2" s="1"/>
  <c r="D388" i="2"/>
  <c r="F388" i="2"/>
  <c r="G388" i="2" l="1"/>
  <c r="I388" i="2" s="1"/>
  <c r="E389" i="2" s="1"/>
  <c r="H389" i="2"/>
  <c r="C389" i="2"/>
  <c r="D389" i="2"/>
  <c r="F389" i="2"/>
  <c r="A390" i="2"/>
  <c r="B390" i="2" s="1"/>
  <c r="G389" i="2" l="1"/>
  <c r="I389" i="2" s="1"/>
  <c r="E390" i="2"/>
  <c r="H390" i="2"/>
  <c r="C390" i="2"/>
  <c r="D390" i="2"/>
  <c r="A391" i="2"/>
  <c r="B391" i="2" s="1"/>
  <c r="F390" i="2"/>
  <c r="G390" i="2" l="1"/>
  <c r="I390" i="2" s="1"/>
  <c r="E391" i="2" s="1"/>
  <c r="D391" i="2"/>
  <c r="H391" i="2"/>
  <c r="C391" i="2"/>
  <c r="A392" i="2"/>
  <c r="B392" i="2" s="1"/>
  <c r="F391" i="2"/>
  <c r="G391" i="2" l="1"/>
  <c r="I391" i="2" s="1"/>
  <c r="E392" i="2" s="1"/>
  <c r="D392" i="2"/>
  <c r="H392" i="2"/>
  <c r="C392" i="2"/>
  <c r="A393" i="2"/>
  <c r="B393" i="2" s="1"/>
  <c r="F392" i="2"/>
  <c r="G392" i="2" l="1"/>
  <c r="I392" i="2" s="1"/>
  <c r="E393" i="2" s="1"/>
  <c r="A394" i="2"/>
  <c r="B394" i="2" s="1"/>
  <c r="D393" i="2"/>
  <c r="C393" i="2"/>
  <c r="H393" i="2"/>
  <c r="F393" i="2"/>
  <c r="G393" i="2" l="1"/>
  <c r="I393" i="2"/>
  <c r="E394" i="2" s="1"/>
  <c r="H394" i="2"/>
  <c r="A395" i="2"/>
  <c r="B395" i="2" s="1"/>
  <c r="C394" i="2"/>
  <c r="D394" i="2"/>
  <c r="F394" i="2"/>
  <c r="G394" i="2" l="1"/>
  <c r="I394" i="2" s="1"/>
  <c r="E395" i="2"/>
  <c r="F395" i="2"/>
  <c r="A396" i="2"/>
  <c r="B396" i="2" s="1"/>
  <c r="C395" i="2"/>
  <c r="D395" i="2"/>
  <c r="G395" i="2" s="1"/>
  <c r="H395" i="2"/>
  <c r="I395" i="2" l="1"/>
  <c r="E396" i="2" s="1"/>
  <c r="H396" i="2"/>
  <c r="D396" i="2"/>
  <c r="F396" i="2"/>
  <c r="C396" i="2"/>
  <c r="A397" i="2"/>
  <c r="B397" i="2" s="1"/>
  <c r="G396" i="2"/>
  <c r="I396" i="2" s="1"/>
  <c r="E397" i="2" l="1"/>
  <c r="D397" i="2"/>
  <c r="F397" i="2"/>
  <c r="A398" i="2"/>
  <c r="B398" i="2" s="1"/>
  <c r="C397" i="2"/>
  <c r="H397" i="2"/>
  <c r="G397" i="2" l="1"/>
  <c r="I397" i="2"/>
  <c r="E398" i="2" s="1"/>
  <c r="D398" i="2"/>
  <c r="F398" i="2"/>
  <c r="A399" i="2"/>
  <c r="B399" i="2" s="1"/>
  <c r="C398" i="2"/>
  <c r="H398" i="2"/>
  <c r="G398" i="2"/>
  <c r="I398" i="2" l="1"/>
  <c r="E399" i="2"/>
  <c r="F399" i="2"/>
  <c r="A400" i="2"/>
  <c r="B400" i="2" s="1"/>
  <c r="H399" i="2"/>
  <c r="D399" i="2"/>
  <c r="G399" i="2" s="1"/>
  <c r="C399" i="2"/>
  <c r="I399" i="2" l="1"/>
  <c r="E400" i="2" s="1"/>
  <c r="A401" i="2"/>
  <c r="B401" i="2" s="1"/>
  <c r="F400" i="2"/>
  <c r="C400" i="2"/>
  <c r="H400" i="2"/>
  <c r="D400" i="2"/>
  <c r="G400" i="2" s="1"/>
  <c r="I400" i="2" l="1"/>
  <c r="E401" i="2" s="1"/>
  <c r="C401" i="2"/>
  <c r="H401" i="2"/>
  <c r="A402" i="2"/>
  <c r="B402" i="2" s="1"/>
  <c r="F401" i="2"/>
  <c r="D401" i="2"/>
  <c r="G401" i="2" l="1"/>
  <c r="I401" i="2" s="1"/>
  <c r="E402" i="2" s="1"/>
  <c r="C402" i="2"/>
  <c r="D402" i="2"/>
  <c r="H402" i="2"/>
  <c r="A403" i="2"/>
  <c r="B403" i="2" s="1"/>
  <c r="F402" i="2"/>
  <c r="G402" i="2" l="1"/>
  <c r="I402" i="2" s="1"/>
  <c r="E403" i="2" s="1"/>
  <c r="D403" i="2"/>
  <c r="C403" i="2"/>
  <c r="F403" i="2"/>
  <c r="A404" i="2"/>
  <c r="B404" i="2" s="1"/>
  <c r="H403" i="2"/>
  <c r="G403" i="2" l="1"/>
  <c r="I403" i="2"/>
  <c r="E404" i="2"/>
  <c r="D404" i="2"/>
  <c r="H404" i="2"/>
  <c r="C404" i="2"/>
  <c r="A405" i="2"/>
  <c r="B405" i="2" s="1"/>
  <c r="F404" i="2"/>
  <c r="G404" i="2" s="1"/>
  <c r="I404" i="2" s="1"/>
  <c r="E405" i="2" l="1"/>
  <c r="H405" i="2"/>
  <c r="A406" i="2"/>
  <c r="B406" i="2" s="1"/>
  <c r="D405" i="2"/>
  <c r="C405" i="2"/>
  <c r="F405" i="2"/>
  <c r="G405" i="2" s="1"/>
  <c r="I405" i="2" s="1"/>
  <c r="E406" i="2" l="1"/>
  <c r="C406" i="2"/>
  <c r="H406" i="2"/>
  <c r="D406" i="2"/>
  <c r="F406" i="2"/>
  <c r="A407" i="2"/>
  <c r="B407" i="2" s="1"/>
  <c r="G406" i="2" l="1"/>
  <c r="I406" i="2" s="1"/>
  <c r="E407" i="2"/>
  <c r="C407" i="2"/>
  <c r="H407" i="2"/>
  <c r="D407" i="2"/>
  <c r="F407" i="2"/>
  <c r="A408" i="2"/>
  <c r="B408" i="2" s="1"/>
  <c r="G407" i="2" l="1"/>
  <c r="I407" i="2" s="1"/>
  <c r="E408" i="2"/>
  <c r="D408" i="2"/>
  <c r="F408" i="2"/>
  <c r="C408" i="2"/>
  <c r="H408" i="2"/>
  <c r="A409" i="2"/>
  <c r="B409" i="2" s="1"/>
  <c r="G408" i="2"/>
  <c r="I408" i="2" s="1"/>
  <c r="E409" i="2" l="1"/>
  <c r="C409" i="2"/>
  <c r="H409" i="2"/>
  <c r="A410" i="2"/>
  <c r="B410" i="2" s="1"/>
  <c r="F409" i="2"/>
  <c r="D409" i="2"/>
  <c r="G409" i="2" l="1"/>
  <c r="I409" i="2"/>
  <c r="E410" i="2" s="1"/>
  <c r="C410" i="2"/>
  <c r="H410" i="2"/>
  <c r="F410" i="2"/>
  <c r="D410" i="2"/>
  <c r="A411" i="2"/>
  <c r="B411" i="2" s="1"/>
  <c r="G410" i="2" l="1"/>
  <c r="I410" i="2" s="1"/>
  <c r="E411" i="2"/>
  <c r="H411" i="2"/>
  <c r="D411" i="2"/>
  <c r="C411" i="2"/>
  <c r="F411" i="2"/>
  <c r="G411" i="2" s="1"/>
  <c r="A412" i="2"/>
  <c r="B412" i="2" s="1"/>
  <c r="I411" i="2" l="1"/>
  <c r="E412" i="2"/>
  <c r="C412" i="2"/>
  <c r="D412" i="2"/>
  <c r="F412" i="2"/>
  <c r="A413" i="2"/>
  <c r="B413" i="2" s="1"/>
  <c r="H412" i="2"/>
  <c r="G412" i="2"/>
  <c r="I412" i="2" l="1"/>
  <c r="E413" i="2" s="1"/>
  <c r="F413" i="2"/>
  <c r="C413" i="2"/>
  <c r="H413" i="2"/>
  <c r="D413" i="2"/>
  <c r="A414" i="2"/>
  <c r="B414" i="2" s="1"/>
  <c r="G413" i="2" l="1"/>
  <c r="I413" i="2"/>
  <c r="E414" i="2" s="1"/>
  <c r="C414" i="2"/>
  <c r="F414" i="2"/>
  <c r="D414" i="2"/>
  <c r="H414" i="2"/>
  <c r="A415" i="2"/>
  <c r="B415" i="2" s="1"/>
  <c r="G414" i="2" l="1"/>
  <c r="I414" i="2"/>
  <c r="E415" i="2"/>
  <c r="C415" i="2"/>
  <c r="H415" i="2"/>
  <c r="F415" i="2"/>
  <c r="D415" i="2"/>
  <c r="A416" i="2"/>
  <c r="B416" i="2" s="1"/>
  <c r="G415" i="2" l="1"/>
  <c r="I415" i="2" s="1"/>
  <c r="E416" i="2" s="1"/>
  <c r="C416" i="2"/>
  <c r="D416" i="2"/>
  <c r="H416" i="2"/>
  <c r="F416" i="2"/>
  <c r="A417" i="2"/>
  <c r="B417" i="2" s="1"/>
  <c r="G416" i="2" l="1"/>
  <c r="I416" i="2" s="1"/>
  <c r="E417" i="2" s="1"/>
  <c r="D417" i="2"/>
  <c r="C417" i="2"/>
  <c r="F417" i="2"/>
  <c r="A418" i="2"/>
  <c r="B418" i="2" s="1"/>
  <c r="H417" i="2"/>
  <c r="G417" i="2" l="1"/>
  <c r="I417" i="2"/>
  <c r="E418" i="2"/>
  <c r="H418" i="2"/>
  <c r="D418" i="2"/>
  <c r="C418" i="2"/>
  <c r="A419" i="2"/>
  <c r="B419" i="2" s="1"/>
  <c r="F418" i="2"/>
  <c r="G418" i="2" s="1"/>
  <c r="I418" i="2" s="1"/>
  <c r="E419" i="2" l="1"/>
  <c r="D419" i="2"/>
  <c r="H419" i="2"/>
  <c r="C419" i="2"/>
  <c r="F419" i="2"/>
  <c r="A420" i="2"/>
  <c r="B420" i="2" s="1"/>
  <c r="G419" i="2"/>
  <c r="I419" i="2" l="1"/>
  <c r="E420" i="2"/>
  <c r="C420" i="2"/>
  <c r="H420" i="2"/>
  <c r="D420" i="2"/>
  <c r="F420" i="2"/>
  <c r="A421" i="2"/>
  <c r="B421" i="2" s="1"/>
  <c r="G420" i="2" l="1"/>
  <c r="I420" i="2"/>
  <c r="E421" i="2"/>
  <c r="C421" i="2"/>
  <c r="H421" i="2"/>
  <c r="D421" i="2"/>
  <c r="F421" i="2"/>
  <c r="A422" i="2"/>
  <c r="B422" i="2" s="1"/>
  <c r="G421" i="2" l="1"/>
  <c r="I421" i="2"/>
  <c r="E422" i="2" s="1"/>
  <c r="C422" i="2"/>
  <c r="A423" i="2"/>
  <c r="B423" i="2" s="1"/>
  <c r="H422" i="2"/>
  <c r="D422" i="2"/>
  <c r="F422" i="2"/>
  <c r="G422" i="2" l="1"/>
  <c r="I422" i="2"/>
  <c r="E423" i="2" s="1"/>
  <c r="H423" i="2"/>
  <c r="D423" i="2"/>
  <c r="F423" i="2"/>
  <c r="C423" i="2"/>
  <c r="A424" i="2"/>
  <c r="B424" i="2" s="1"/>
  <c r="G423" i="2" l="1"/>
  <c r="I423" i="2" s="1"/>
  <c r="E424" i="2"/>
  <c r="H424" i="2"/>
  <c r="D424" i="2"/>
  <c r="C424" i="2"/>
  <c r="F424" i="2"/>
  <c r="G424" i="2" s="1"/>
  <c r="A425" i="2"/>
  <c r="B425" i="2" s="1"/>
  <c r="I424" i="2" l="1"/>
  <c r="E425" i="2" s="1"/>
  <c r="F425" i="2"/>
  <c r="D425" i="2"/>
  <c r="C425" i="2"/>
  <c r="H425" i="2"/>
  <c r="A426" i="2"/>
  <c r="B426" i="2" s="1"/>
  <c r="G425" i="2" l="1"/>
  <c r="I425" i="2" s="1"/>
  <c r="E426" i="2" s="1"/>
  <c r="F426" i="2"/>
  <c r="C426" i="2"/>
  <c r="D426" i="2"/>
  <c r="H426" i="2"/>
  <c r="A427" i="2"/>
  <c r="B427" i="2" s="1"/>
  <c r="G426" i="2" l="1"/>
  <c r="I426" i="2" s="1"/>
  <c r="E427" i="2" s="1"/>
  <c r="D427" i="2"/>
  <c r="F427" i="2"/>
  <c r="H427" i="2"/>
  <c r="A428" i="2"/>
  <c r="B428" i="2" s="1"/>
  <c r="C427" i="2"/>
  <c r="G427" i="2" l="1"/>
  <c r="I427" i="2" s="1"/>
  <c r="E428" i="2" s="1"/>
  <c r="D428" i="2"/>
  <c r="H428" i="2"/>
  <c r="C428" i="2"/>
  <c r="F428" i="2"/>
  <c r="A429" i="2"/>
  <c r="B429" i="2" s="1"/>
  <c r="G428" i="2" l="1"/>
  <c r="I428" i="2" s="1"/>
  <c r="E429" i="2" s="1"/>
  <c r="D429" i="2"/>
  <c r="C429" i="2"/>
  <c r="H429" i="2"/>
  <c r="F429" i="2"/>
  <c r="A430" i="2"/>
  <c r="B430" i="2" s="1"/>
  <c r="G429" i="2" l="1"/>
  <c r="I429" i="2" s="1"/>
  <c r="E430" i="2"/>
  <c r="H430" i="2"/>
  <c r="F430" i="2"/>
  <c r="D430" i="2"/>
  <c r="C430" i="2"/>
  <c r="A431" i="2"/>
  <c r="B431" i="2" s="1"/>
  <c r="G430" i="2"/>
  <c r="I430" i="2" l="1"/>
  <c r="E431" i="2"/>
  <c r="D431" i="2"/>
  <c r="H431" i="2"/>
  <c r="C431" i="2"/>
  <c r="A432" i="2"/>
  <c r="B432" i="2" s="1"/>
  <c r="F431" i="2"/>
  <c r="G431" i="2" s="1"/>
  <c r="I431" i="2" l="1"/>
  <c r="E432" i="2"/>
  <c r="C432" i="2"/>
  <c r="H432" i="2"/>
  <c r="D432" i="2"/>
  <c r="F432" i="2"/>
  <c r="A433" i="2"/>
  <c r="B433" i="2" s="1"/>
  <c r="G432" i="2" l="1"/>
  <c r="I432" i="2" s="1"/>
  <c r="E433" i="2" s="1"/>
  <c r="D433" i="2"/>
  <c r="F433" i="2"/>
  <c r="C433" i="2"/>
  <c r="H433" i="2"/>
  <c r="A434" i="2"/>
  <c r="B434" i="2" s="1"/>
  <c r="G433" i="2" l="1"/>
  <c r="I433" i="2" s="1"/>
  <c r="E434" i="2" s="1"/>
  <c r="D434" i="2"/>
  <c r="H434" i="2"/>
  <c r="F434" i="2"/>
  <c r="C434" i="2"/>
  <c r="A435" i="2"/>
  <c r="B435" i="2" s="1"/>
  <c r="G434" i="2" l="1"/>
  <c r="I434" i="2" s="1"/>
  <c r="E435" i="2" s="1"/>
  <c r="D435" i="2"/>
  <c r="F435" i="2"/>
  <c r="H435" i="2"/>
  <c r="C435" i="2"/>
  <c r="A436" i="2"/>
  <c r="B436" i="2" s="1"/>
  <c r="G435" i="2" l="1"/>
  <c r="I435" i="2" s="1"/>
  <c r="E436" i="2" s="1"/>
  <c r="C436" i="2"/>
  <c r="H436" i="2"/>
  <c r="D436" i="2"/>
  <c r="F436" i="2"/>
  <c r="A437" i="2"/>
  <c r="B437" i="2" s="1"/>
  <c r="G436" i="2" l="1"/>
  <c r="I436" i="2" s="1"/>
  <c r="E437" i="2"/>
  <c r="C437" i="2"/>
  <c r="H437" i="2"/>
  <c r="D437" i="2"/>
  <c r="A438" i="2"/>
  <c r="B438" i="2" s="1"/>
  <c r="F437" i="2"/>
  <c r="G437" i="2" l="1"/>
  <c r="I437" i="2" s="1"/>
  <c r="E438" i="2" s="1"/>
  <c r="D438" i="2"/>
  <c r="F438" i="2"/>
  <c r="C438" i="2"/>
  <c r="H438" i="2"/>
  <c r="A439" i="2"/>
  <c r="B439" i="2" s="1"/>
  <c r="G438" i="2" l="1"/>
  <c r="I438" i="2"/>
  <c r="E439" i="2" s="1"/>
  <c r="H439" i="2"/>
  <c r="C439" i="2"/>
  <c r="D439" i="2"/>
  <c r="A440" i="2"/>
  <c r="B440" i="2" s="1"/>
  <c r="F439" i="2"/>
  <c r="G439" i="2" l="1"/>
  <c r="I439" i="2"/>
  <c r="E440" i="2"/>
  <c r="H440" i="2"/>
  <c r="D440" i="2"/>
  <c r="C440" i="2"/>
  <c r="F440" i="2"/>
  <c r="A441" i="2"/>
  <c r="B441" i="2" s="1"/>
  <c r="G440" i="2"/>
  <c r="I440" i="2" s="1"/>
  <c r="E441" i="2" l="1"/>
  <c r="C441" i="2"/>
  <c r="F441" i="2"/>
  <c r="A442" i="2"/>
  <c r="B442" i="2" s="1"/>
  <c r="H441" i="2"/>
  <c r="D441" i="2"/>
  <c r="G441" i="2" s="1"/>
  <c r="I441" i="2" l="1"/>
  <c r="E442" i="2"/>
  <c r="A443" i="2"/>
  <c r="B443" i="2" s="1"/>
  <c r="H442" i="2"/>
  <c r="C442" i="2"/>
  <c r="D442" i="2"/>
  <c r="F442" i="2"/>
  <c r="G442" i="2" l="1"/>
  <c r="I442" i="2" s="1"/>
  <c r="E443" i="2" s="1"/>
  <c r="C443" i="2"/>
  <c r="A444" i="2"/>
  <c r="B444" i="2" s="1"/>
  <c r="D443" i="2"/>
  <c r="H443" i="2"/>
  <c r="F443" i="2"/>
  <c r="G443" i="2" l="1"/>
  <c r="I443" i="2"/>
  <c r="E444" i="2" s="1"/>
  <c r="C444" i="2"/>
  <c r="A445" i="2"/>
  <c r="B445" i="2" s="1"/>
  <c r="F444" i="2"/>
  <c r="H444" i="2"/>
  <c r="D444" i="2"/>
  <c r="G444" i="2" l="1"/>
  <c r="I444" i="2"/>
  <c r="E445" i="2" s="1"/>
  <c r="C445" i="2"/>
  <c r="H445" i="2"/>
  <c r="D445" i="2"/>
  <c r="F445" i="2"/>
  <c r="A446" i="2"/>
  <c r="B446" i="2" s="1"/>
  <c r="G445" i="2" l="1"/>
  <c r="I445" i="2"/>
  <c r="E446" i="2" s="1"/>
  <c r="H446" i="2"/>
  <c r="F446" i="2"/>
  <c r="D446" i="2"/>
  <c r="C446" i="2"/>
  <c r="A447" i="2"/>
  <c r="B447" i="2" s="1"/>
  <c r="G446" i="2" l="1"/>
  <c r="I446" i="2" s="1"/>
  <c r="E447" i="2" s="1"/>
  <c r="H447" i="2"/>
  <c r="C447" i="2"/>
  <c r="A448" i="2"/>
  <c r="B448" i="2" s="1"/>
  <c r="F447" i="2"/>
  <c r="D447" i="2"/>
  <c r="G447" i="2" l="1"/>
  <c r="I447" i="2" s="1"/>
  <c r="E448" i="2"/>
  <c r="A449" i="2"/>
  <c r="B449" i="2" s="1"/>
  <c r="H448" i="2"/>
  <c r="D448" i="2"/>
  <c r="C448" i="2"/>
  <c r="F448" i="2"/>
  <c r="G448" i="2" s="1"/>
  <c r="I448" i="2" l="1"/>
  <c r="E449" i="2"/>
  <c r="H449" i="2"/>
  <c r="F449" i="2"/>
  <c r="D449" i="2"/>
  <c r="C449" i="2"/>
  <c r="A450" i="2"/>
  <c r="B450" i="2" s="1"/>
  <c r="G449" i="2"/>
  <c r="I449" i="2" s="1"/>
  <c r="E450" i="2" l="1"/>
  <c r="F450" i="2"/>
  <c r="H450" i="2"/>
  <c r="C450" i="2"/>
  <c r="D450" i="2"/>
  <c r="A451" i="2"/>
  <c r="B451" i="2" s="1"/>
  <c r="G450" i="2"/>
  <c r="I450" i="2" s="1"/>
  <c r="E451" i="2" l="1"/>
  <c r="A452" i="2"/>
  <c r="B452" i="2" s="1"/>
  <c r="H451" i="2"/>
  <c r="C451" i="2"/>
  <c r="D451" i="2"/>
  <c r="F451" i="2"/>
  <c r="G451" i="2" l="1"/>
  <c r="I451" i="2"/>
  <c r="E452" i="2" s="1"/>
  <c r="H452" i="2"/>
  <c r="C452" i="2"/>
  <c r="A453" i="2"/>
  <c r="B453" i="2" s="1"/>
  <c r="F452" i="2"/>
  <c r="D452" i="2"/>
  <c r="G452" i="2" l="1"/>
  <c r="I452" i="2" s="1"/>
  <c r="E453" i="2" s="1"/>
  <c r="C453" i="2"/>
  <c r="F453" i="2"/>
  <c r="A454" i="2"/>
  <c r="B454" i="2" s="1"/>
  <c r="H453" i="2"/>
  <c r="D453" i="2"/>
  <c r="G453" i="2" s="1"/>
  <c r="I453" i="2" l="1"/>
  <c r="E454" i="2"/>
  <c r="C454" i="2"/>
  <c r="H454" i="2"/>
  <c r="D454" i="2"/>
  <c r="A455" i="2"/>
  <c r="B455" i="2" s="1"/>
  <c r="F454" i="2"/>
  <c r="G454" i="2" s="1"/>
  <c r="I454" i="2" s="1"/>
  <c r="E455" i="2" l="1"/>
  <c r="C455" i="2"/>
  <c r="D455" i="2"/>
  <c r="H455" i="2"/>
  <c r="F455" i="2"/>
  <c r="G455" i="2" s="1"/>
  <c r="A456" i="2"/>
  <c r="B456" i="2" s="1"/>
  <c r="I455" i="2" l="1"/>
  <c r="E456" i="2"/>
  <c r="D456" i="2"/>
  <c r="C456" i="2"/>
  <c r="H456" i="2"/>
  <c r="F456" i="2"/>
  <c r="G456" i="2" s="1"/>
  <c r="I456" i="2" s="1"/>
  <c r="A457" i="2"/>
  <c r="B457" i="2" s="1"/>
  <c r="E457" i="2" l="1"/>
  <c r="H457" i="2"/>
  <c r="F457" i="2"/>
  <c r="D457" i="2"/>
  <c r="C457" i="2"/>
  <c r="A458" i="2"/>
  <c r="B458" i="2" s="1"/>
  <c r="G457" i="2"/>
  <c r="I457" i="2" s="1"/>
  <c r="E458" i="2" l="1"/>
  <c r="A459" i="2"/>
  <c r="B459" i="2" s="1"/>
  <c r="H458" i="2"/>
  <c r="C458" i="2"/>
  <c r="F458" i="2"/>
  <c r="D458" i="2"/>
  <c r="G458" i="2" l="1"/>
  <c r="I458" i="2" s="1"/>
  <c r="E459" i="2" s="1"/>
  <c r="D459" i="2"/>
  <c r="H459" i="2"/>
  <c r="C459" i="2"/>
  <c r="F459" i="2"/>
  <c r="A460" i="2"/>
  <c r="B460" i="2" s="1"/>
  <c r="G459" i="2"/>
  <c r="I459" i="2" l="1"/>
  <c r="E460" i="2"/>
  <c r="C460" i="2"/>
  <c r="H460" i="2"/>
  <c r="A461" i="2"/>
  <c r="B461" i="2" s="1"/>
  <c r="F460" i="2"/>
  <c r="D460" i="2"/>
  <c r="G460" i="2" l="1"/>
  <c r="I460" i="2" s="1"/>
  <c r="E461" i="2"/>
  <c r="C461" i="2"/>
  <c r="D461" i="2"/>
  <c r="H461" i="2"/>
  <c r="A462" i="2"/>
  <c r="B462" i="2" s="1"/>
  <c r="F461" i="2"/>
  <c r="G461" i="2"/>
  <c r="I461" i="2" l="1"/>
  <c r="E462" i="2"/>
  <c r="H462" i="2"/>
  <c r="C462" i="2"/>
  <c r="D462" i="2"/>
  <c r="A463" i="2"/>
  <c r="B463" i="2" s="1"/>
  <c r="F462" i="2"/>
  <c r="G462" i="2" s="1"/>
  <c r="I462" i="2" s="1"/>
  <c r="E463" i="2" l="1"/>
  <c r="C463" i="2"/>
  <c r="H463" i="2"/>
  <c r="D463" i="2"/>
  <c r="F463" i="2"/>
  <c r="A464" i="2"/>
  <c r="B464" i="2" s="1"/>
  <c r="G463" i="2" l="1"/>
  <c r="I463" i="2" s="1"/>
  <c r="E464" i="2" s="1"/>
  <c r="D464" i="2"/>
  <c r="C464" i="2"/>
  <c r="H464" i="2"/>
  <c r="F464" i="2"/>
  <c r="A465" i="2"/>
  <c r="B465" i="2" s="1"/>
  <c r="G464" i="2" l="1"/>
  <c r="I464" i="2" s="1"/>
  <c r="E465" i="2" s="1"/>
  <c r="D465" i="2"/>
  <c r="A466" i="2"/>
  <c r="B466" i="2" s="1"/>
  <c r="C465" i="2"/>
  <c r="H465" i="2"/>
  <c r="F465" i="2"/>
  <c r="G465" i="2" l="1"/>
  <c r="I465" i="2"/>
  <c r="E466" i="2" s="1"/>
  <c r="D466" i="2"/>
  <c r="A467" i="2"/>
  <c r="B467" i="2" s="1"/>
  <c r="H466" i="2"/>
  <c r="F466" i="2"/>
  <c r="C466" i="2"/>
  <c r="G466" i="2" l="1"/>
  <c r="I466" i="2" s="1"/>
  <c r="E467" i="2" s="1"/>
  <c r="D467" i="2"/>
  <c r="C467" i="2"/>
  <c r="F467" i="2"/>
  <c r="A468" i="2"/>
  <c r="B468" i="2" s="1"/>
  <c r="H467" i="2"/>
  <c r="G467" i="2" l="1"/>
  <c r="I467" i="2"/>
  <c r="E468" i="2" s="1"/>
  <c r="H468" i="2"/>
  <c r="C468" i="2"/>
  <c r="D468" i="2"/>
  <c r="A469" i="2"/>
  <c r="B469" i="2" s="1"/>
  <c r="F468" i="2"/>
  <c r="G468" i="2" l="1"/>
  <c r="I468" i="2" s="1"/>
  <c r="E469" i="2" s="1"/>
  <c r="D469" i="2"/>
  <c r="F469" i="2"/>
  <c r="A470" i="2"/>
  <c r="B470" i="2" s="1"/>
  <c r="C469" i="2"/>
  <c r="H469" i="2"/>
  <c r="G469" i="2" l="1"/>
  <c r="I469" i="2" s="1"/>
  <c r="E470" i="2" s="1"/>
  <c r="G470" i="2" s="1"/>
  <c r="D470" i="2"/>
  <c r="F470" i="2"/>
  <c r="A471" i="2"/>
  <c r="B471" i="2" s="1"/>
  <c r="H470" i="2"/>
  <c r="C470" i="2"/>
  <c r="I470" i="2" l="1"/>
  <c r="E471" i="2" s="1"/>
  <c r="F471" i="2"/>
  <c r="C471" i="2"/>
  <c r="H471" i="2"/>
  <c r="D471" i="2"/>
  <c r="A472" i="2"/>
  <c r="B472" i="2" s="1"/>
  <c r="G471" i="2" l="1"/>
  <c r="I471" i="2"/>
  <c r="E472" i="2"/>
  <c r="C472" i="2"/>
  <c r="H472" i="2"/>
  <c r="D472" i="2"/>
  <c r="F472" i="2"/>
  <c r="A473" i="2"/>
  <c r="B473" i="2" s="1"/>
  <c r="G472" i="2" l="1"/>
  <c r="I472" i="2" s="1"/>
  <c r="E473" i="2" s="1"/>
  <c r="D473" i="2"/>
  <c r="A474" i="2"/>
  <c r="B474" i="2" s="1"/>
  <c r="F473" i="2"/>
  <c r="H473" i="2"/>
  <c r="C473" i="2"/>
  <c r="G473" i="2" l="1"/>
  <c r="I473" i="2" s="1"/>
  <c r="E474" i="2" s="1"/>
  <c r="D474" i="2"/>
  <c r="A475" i="2"/>
  <c r="B475" i="2" s="1"/>
  <c r="F474" i="2"/>
  <c r="C474" i="2"/>
  <c r="H474" i="2"/>
  <c r="G474" i="2" l="1"/>
  <c r="I474" i="2" s="1"/>
  <c r="E475" i="2" s="1"/>
  <c r="C475" i="2"/>
  <c r="D475" i="2"/>
  <c r="H475" i="2"/>
  <c r="A476" i="2"/>
  <c r="B476" i="2" s="1"/>
  <c r="F475" i="2"/>
  <c r="G475" i="2" l="1"/>
  <c r="I475" i="2"/>
  <c r="E476" i="2"/>
  <c r="D476" i="2"/>
  <c r="C476" i="2"/>
  <c r="H476" i="2"/>
  <c r="A477" i="2"/>
  <c r="B477" i="2" s="1"/>
  <c r="F476" i="2"/>
  <c r="G476" i="2" s="1"/>
  <c r="I476" i="2" s="1"/>
  <c r="E477" i="2" l="1"/>
  <c r="C477" i="2"/>
  <c r="F477" i="2"/>
  <c r="A478" i="2"/>
  <c r="B478" i="2" s="1"/>
  <c r="H477" i="2"/>
  <c r="D477" i="2"/>
  <c r="G477" i="2" l="1"/>
  <c r="I477" i="2" s="1"/>
  <c r="E478" i="2" s="1"/>
  <c r="D478" i="2"/>
  <c r="H478" i="2"/>
  <c r="C478" i="2"/>
  <c r="F478" i="2"/>
  <c r="A479" i="2"/>
  <c r="B479" i="2" s="1"/>
  <c r="G478" i="2" l="1"/>
  <c r="I478" i="2" s="1"/>
  <c r="E479" i="2" s="1"/>
  <c r="G479" i="2" s="1"/>
  <c r="C479" i="2"/>
  <c r="F479" i="2"/>
  <c r="D479" i="2"/>
  <c r="H479" i="2"/>
  <c r="A480" i="2"/>
  <c r="B480" i="2" s="1"/>
  <c r="I479" i="2" l="1"/>
  <c r="E480" i="2"/>
  <c r="F480" i="2"/>
  <c r="D480" i="2"/>
  <c r="C480" i="2"/>
  <c r="H480" i="2"/>
  <c r="A481" i="2"/>
  <c r="B481" i="2" s="1"/>
  <c r="G480" i="2"/>
  <c r="I480" i="2" s="1"/>
  <c r="E481" i="2" l="1"/>
  <c r="C481" i="2"/>
  <c r="H481" i="2"/>
  <c r="D481" i="2"/>
  <c r="F481" i="2"/>
  <c r="A482" i="2"/>
  <c r="B482" i="2" s="1"/>
  <c r="G481" i="2" l="1"/>
  <c r="I481" i="2" s="1"/>
  <c r="E482" i="2" s="1"/>
  <c r="C482" i="2"/>
  <c r="H482" i="2"/>
  <c r="A483" i="2"/>
  <c r="B483" i="2" s="1"/>
  <c r="D482" i="2"/>
  <c r="F482" i="2"/>
  <c r="G482" i="2" l="1"/>
  <c r="I482" i="2" s="1"/>
  <c r="E483" i="2" s="1"/>
  <c r="C483" i="2"/>
  <c r="F483" i="2"/>
  <c r="H483" i="2"/>
  <c r="D483" i="2"/>
  <c r="A484" i="2"/>
  <c r="B484" i="2" s="1"/>
  <c r="G483" i="2" l="1"/>
  <c r="I483" i="2"/>
  <c r="E484" i="2"/>
  <c r="D484" i="2"/>
  <c r="F484" i="2"/>
  <c r="C484" i="2"/>
  <c r="H484" i="2"/>
  <c r="A485" i="2"/>
  <c r="B485" i="2" s="1"/>
  <c r="G484" i="2"/>
  <c r="I484" i="2" l="1"/>
  <c r="E485" i="2"/>
  <c r="D485" i="2"/>
  <c r="C485" i="2"/>
  <c r="H485" i="2"/>
  <c r="F485" i="2"/>
  <c r="G485" i="2" s="1"/>
  <c r="A486" i="2"/>
  <c r="B486" i="2" s="1"/>
  <c r="I485" i="2" l="1"/>
  <c r="E486" i="2"/>
  <c r="D486" i="2"/>
  <c r="C486" i="2"/>
  <c r="F486" i="2"/>
  <c r="H486" i="2"/>
  <c r="A487" i="2"/>
  <c r="B487" i="2" s="1"/>
  <c r="G486" i="2"/>
  <c r="I486" i="2" s="1"/>
  <c r="E487" i="2" l="1"/>
  <c r="A488" i="2"/>
  <c r="B488" i="2" s="1"/>
  <c r="F487" i="2"/>
  <c r="H487" i="2"/>
  <c r="D487" i="2"/>
  <c r="C487" i="2"/>
  <c r="G487" i="2"/>
  <c r="I487" i="2" l="1"/>
  <c r="E488" i="2" s="1"/>
  <c r="H488" i="2"/>
  <c r="F488" i="2"/>
  <c r="D488" i="2"/>
  <c r="C488" i="2"/>
  <c r="A489" i="2"/>
  <c r="B489" i="2" s="1"/>
  <c r="G488" i="2"/>
  <c r="I488" i="2" s="1"/>
  <c r="E489" i="2" l="1"/>
  <c r="H489" i="2"/>
  <c r="D489" i="2"/>
  <c r="C489" i="2"/>
  <c r="F489" i="2"/>
  <c r="A490" i="2"/>
  <c r="B490" i="2" s="1"/>
  <c r="G489" i="2"/>
  <c r="I489" i="2" s="1"/>
  <c r="E490" i="2" l="1"/>
  <c r="H490" i="2"/>
  <c r="A491" i="2"/>
  <c r="B491" i="2" s="1"/>
  <c r="D490" i="2"/>
  <c r="C490" i="2"/>
  <c r="F490" i="2"/>
  <c r="G490" i="2" s="1"/>
  <c r="I490" i="2" s="1"/>
  <c r="E491" i="2" l="1"/>
  <c r="D491" i="2"/>
  <c r="H491" i="2"/>
  <c r="C491" i="2"/>
  <c r="A492" i="2"/>
  <c r="B492" i="2" s="1"/>
  <c r="F491" i="2"/>
  <c r="G491" i="2" l="1"/>
  <c r="I491" i="2" s="1"/>
  <c r="E492" i="2" s="1"/>
  <c r="D492" i="2"/>
  <c r="H492" i="2"/>
  <c r="C492" i="2"/>
  <c r="F492" i="2"/>
  <c r="A493" i="2"/>
  <c r="B493" i="2" s="1"/>
  <c r="G492" i="2" l="1"/>
  <c r="I492" i="2" s="1"/>
  <c r="E493" i="2" s="1"/>
  <c r="H493" i="2"/>
  <c r="A494" i="2"/>
  <c r="B494" i="2" s="1"/>
  <c r="F493" i="2"/>
  <c r="C493" i="2"/>
  <c r="D493" i="2"/>
  <c r="G493" i="2" l="1"/>
  <c r="I493" i="2" s="1"/>
  <c r="E494" i="2" s="1"/>
  <c r="A495" i="2"/>
  <c r="B495" i="2" s="1"/>
  <c r="C494" i="2"/>
  <c r="H494" i="2"/>
  <c r="F494" i="2"/>
  <c r="D494" i="2"/>
  <c r="G494" i="2" l="1"/>
  <c r="I494" i="2" s="1"/>
  <c r="E495" i="2" s="1"/>
  <c r="H495" i="2"/>
  <c r="D495" i="2"/>
  <c r="C495" i="2"/>
  <c r="F495" i="2"/>
  <c r="G495" i="2" s="1"/>
  <c r="I495" i="2" s="1"/>
  <c r="A496" i="2"/>
  <c r="B496" i="2" s="1"/>
  <c r="E496" i="2" l="1"/>
  <c r="H496" i="2"/>
  <c r="D496" i="2"/>
  <c r="C496" i="2"/>
  <c r="F496" i="2"/>
  <c r="A497" i="2"/>
  <c r="B497" i="2" s="1"/>
  <c r="G496" i="2" l="1"/>
  <c r="I496" i="2" s="1"/>
  <c r="E497" i="2" s="1"/>
  <c r="H497" i="2"/>
  <c r="D497" i="2"/>
  <c r="C497" i="2"/>
  <c r="A498" i="2"/>
  <c r="B498" i="2" s="1"/>
  <c r="F497" i="2"/>
  <c r="G497" i="2" l="1"/>
  <c r="I497" i="2" s="1"/>
  <c r="E498" i="2" s="1"/>
  <c r="H498" i="2"/>
  <c r="A499" i="2"/>
  <c r="B499" i="2" s="1"/>
  <c r="F498" i="2"/>
  <c r="C498" i="2"/>
  <c r="D498" i="2"/>
  <c r="G498" i="2" l="1"/>
  <c r="I498" i="2" s="1"/>
  <c r="E499" i="2" s="1"/>
  <c r="H499" i="2"/>
  <c r="F499" i="2"/>
  <c r="A500" i="2"/>
  <c r="B500" i="2" s="1"/>
  <c r="C499" i="2"/>
  <c r="D499" i="2"/>
  <c r="G499" i="2" l="1"/>
  <c r="I499" i="2" s="1"/>
  <c r="E500" i="2" s="1"/>
  <c r="F500" i="2"/>
  <c r="C500" i="2"/>
  <c r="H500" i="2"/>
  <c r="A501" i="2"/>
  <c r="B501" i="2" s="1"/>
  <c r="D500" i="2"/>
  <c r="G500" i="2" l="1"/>
  <c r="I500" i="2" s="1"/>
  <c r="E501" i="2" s="1"/>
  <c r="F501" i="2"/>
  <c r="A502" i="2"/>
  <c r="B502" i="2" s="1"/>
  <c r="H501" i="2"/>
  <c r="C501" i="2"/>
  <c r="D501" i="2"/>
  <c r="G501" i="2" l="1"/>
  <c r="I501" i="2"/>
  <c r="E502" i="2" s="1"/>
  <c r="C502" i="2"/>
  <c r="H502" i="2"/>
  <c r="D502" i="2"/>
  <c r="A503" i="2"/>
  <c r="B503" i="2" s="1"/>
  <c r="F502" i="2"/>
  <c r="G502" i="2" l="1"/>
  <c r="I502" i="2" s="1"/>
  <c r="E503" i="2" s="1"/>
  <c r="F503" i="2"/>
  <c r="H503" i="2"/>
  <c r="C503" i="2"/>
  <c r="D503" i="2"/>
  <c r="A504" i="2"/>
  <c r="B504" i="2" s="1"/>
  <c r="G503" i="2" l="1"/>
  <c r="I503" i="2" s="1"/>
  <c r="E504" i="2"/>
  <c r="D504" i="2"/>
  <c r="C504" i="2"/>
  <c r="A505" i="2"/>
  <c r="B505" i="2" s="1"/>
  <c r="H504" i="2"/>
  <c r="F504" i="2"/>
  <c r="G504" i="2" s="1"/>
  <c r="I504" i="2" l="1"/>
  <c r="E505" i="2" s="1"/>
  <c r="H505" i="2"/>
  <c r="D505" i="2"/>
  <c r="C505" i="2"/>
  <c r="F505" i="2"/>
  <c r="A506" i="2"/>
  <c r="B506" i="2" s="1"/>
  <c r="G505" i="2" l="1"/>
  <c r="I505" i="2" s="1"/>
  <c r="E506" i="2"/>
  <c r="D506" i="2"/>
  <c r="H506" i="2"/>
  <c r="C506" i="2"/>
  <c r="A507" i="2"/>
  <c r="B507" i="2" s="1"/>
  <c r="F506" i="2"/>
  <c r="G506" i="2" s="1"/>
  <c r="I506" i="2" l="1"/>
  <c r="E507" i="2"/>
  <c r="H507" i="2"/>
  <c r="C507" i="2"/>
  <c r="A508" i="2"/>
  <c r="B508" i="2" s="1"/>
  <c r="D507" i="2"/>
  <c r="F507" i="2"/>
  <c r="G507" i="2" l="1"/>
  <c r="I507" i="2" s="1"/>
  <c r="E508" i="2"/>
  <c r="D508" i="2"/>
  <c r="F508" i="2"/>
  <c r="C508" i="2"/>
  <c r="H508" i="2"/>
  <c r="A509" i="2"/>
  <c r="B509" i="2" s="1"/>
  <c r="G508" i="2"/>
  <c r="I508" i="2" l="1"/>
  <c r="E509" i="2" s="1"/>
  <c r="A510" i="2"/>
  <c r="B510" i="2" s="1"/>
  <c r="C509" i="2"/>
  <c r="D509" i="2"/>
  <c r="H509" i="2"/>
  <c r="F509" i="2"/>
  <c r="G509" i="2" l="1"/>
  <c r="I509" i="2" s="1"/>
  <c r="E510" i="2" s="1"/>
  <c r="C510" i="2"/>
  <c r="D510" i="2"/>
  <c r="H510" i="2"/>
  <c r="A511" i="2"/>
  <c r="B511" i="2" s="1"/>
  <c r="F510" i="2"/>
  <c r="G510" i="2" l="1"/>
  <c r="I510" i="2"/>
  <c r="E511" i="2"/>
  <c r="C511" i="2"/>
  <c r="H511" i="2"/>
  <c r="F511" i="2"/>
  <c r="D511" i="2"/>
  <c r="A512" i="2"/>
  <c r="B512" i="2" s="1"/>
  <c r="G511" i="2" l="1"/>
  <c r="I511" i="2" s="1"/>
  <c r="E512" i="2" s="1"/>
  <c r="H512" i="2"/>
  <c r="F512" i="2"/>
  <c r="D512" i="2"/>
  <c r="C512" i="2"/>
  <c r="A513" i="2"/>
  <c r="B513" i="2" s="1"/>
  <c r="G512" i="2" l="1"/>
  <c r="I512" i="2"/>
  <c r="E513" i="2"/>
  <c r="C513" i="2"/>
  <c r="A514" i="2"/>
  <c r="B514" i="2" s="1"/>
  <c r="D513" i="2"/>
  <c r="H513" i="2"/>
  <c r="F513" i="2"/>
  <c r="G513" i="2" l="1"/>
  <c r="I513" i="2"/>
  <c r="E514" i="2"/>
  <c r="C514" i="2"/>
  <c r="D514" i="2"/>
  <c r="H514" i="2"/>
  <c r="A515" i="2"/>
  <c r="B515" i="2" s="1"/>
  <c r="F514" i="2"/>
  <c r="G514" i="2"/>
  <c r="I514" i="2" l="1"/>
  <c r="E515" i="2"/>
  <c r="D515" i="2"/>
  <c r="H515" i="2"/>
  <c r="A516" i="2"/>
  <c r="B516" i="2" s="1"/>
  <c r="F515" i="2"/>
  <c r="C515" i="2"/>
  <c r="G515" i="2"/>
  <c r="I515" i="2" s="1"/>
  <c r="E516" i="2" l="1"/>
  <c r="D516" i="2"/>
  <c r="C516" i="2"/>
  <c r="F516" i="2"/>
  <c r="A517" i="2"/>
  <c r="B517" i="2" s="1"/>
  <c r="H516" i="2"/>
  <c r="G516" i="2"/>
  <c r="I516" i="2" l="1"/>
  <c r="E517" i="2"/>
  <c r="C517" i="2"/>
  <c r="D517" i="2"/>
  <c r="H517" i="2"/>
  <c r="F517" i="2"/>
  <c r="G517" i="2" s="1"/>
  <c r="A518" i="2"/>
  <c r="B518" i="2" s="1"/>
  <c r="I517" i="2" l="1"/>
  <c r="E518" i="2"/>
  <c r="H518" i="2"/>
  <c r="A519" i="2"/>
  <c r="B519" i="2" s="1"/>
  <c r="F518" i="2"/>
  <c r="C518" i="2"/>
  <c r="D518" i="2"/>
  <c r="G518" i="2" s="1"/>
  <c r="I518" i="2" s="1"/>
  <c r="E519" i="2" l="1"/>
  <c r="F519" i="2"/>
  <c r="H519" i="2"/>
  <c r="D519" i="2"/>
  <c r="C519" i="2"/>
  <c r="A520" i="2"/>
  <c r="B520" i="2" s="1"/>
  <c r="G519" i="2"/>
  <c r="I519" i="2" s="1"/>
  <c r="E520" i="2" l="1"/>
  <c r="H520" i="2"/>
  <c r="C520" i="2"/>
  <c r="D520" i="2"/>
  <c r="A521" i="2"/>
  <c r="B521" i="2" s="1"/>
  <c r="F520" i="2"/>
  <c r="G520" i="2" s="1"/>
  <c r="I520" i="2" s="1"/>
  <c r="E521" i="2" l="1"/>
  <c r="C521" i="2"/>
  <c r="H521" i="2"/>
  <c r="D521" i="2"/>
  <c r="F521" i="2"/>
  <c r="A522" i="2"/>
  <c r="B522" i="2" s="1"/>
  <c r="G521" i="2" l="1"/>
  <c r="I521" i="2" s="1"/>
  <c r="E522" i="2" s="1"/>
  <c r="D522" i="2"/>
  <c r="A523" i="2"/>
  <c r="B523" i="2" s="1"/>
  <c r="H522" i="2"/>
  <c r="C522" i="2"/>
  <c r="F522" i="2"/>
  <c r="G522" i="2" l="1"/>
  <c r="I522" i="2"/>
  <c r="E523" i="2" s="1"/>
  <c r="H523" i="2"/>
  <c r="D523" i="2"/>
  <c r="C523" i="2"/>
  <c r="F523" i="2"/>
  <c r="A524" i="2"/>
  <c r="B524" i="2" s="1"/>
  <c r="G523" i="2"/>
  <c r="I523" i="2" s="1"/>
  <c r="E524" i="2" l="1"/>
  <c r="D524" i="2"/>
  <c r="H524" i="2"/>
  <c r="C524" i="2"/>
  <c r="A525" i="2"/>
  <c r="B525" i="2" s="1"/>
  <c r="F524" i="2"/>
  <c r="G524" i="2" s="1"/>
  <c r="I524" i="2" s="1"/>
  <c r="E525" i="2" l="1"/>
  <c r="H525" i="2"/>
  <c r="D525" i="2"/>
  <c r="C525" i="2"/>
  <c r="F525" i="2"/>
  <c r="A526" i="2"/>
  <c r="B526" i="2" s="1"/>
  <c r="G525" i="2"/>
  <c r="I525" i="2" s="1"/>
  <c r="E526" i="2" l="1"/>
  <c r="H526" i="2"/>
  <c r="D526" i="2"/>
  <c r="C526" i="2"/>
  <c r="F526" i="2"/>
  <c r="G526" i="2" s="1"/>
  <c r="I526" i="2" s="1"/>
  <c r="A527" i="2"/>
  <c r="B527" i="2" s="1"/>
  <c r="E527" i="2" l="1"/>
  <c r="D527" i="2"/>
  <c r="C527" i="2"/>
  <c r="A528" i="2"/>
  <c r="B528" i="2" s="1"/>
  <c r="H527" i="2"/>
  <c r="F527" i="2"/>
  <c r="G527" i="2" s="1"/>
  <c r="I527" i="2" l="1"/>
  <c r="E528" i="2" s="1"/>
  <c r="H528" i="2"/>
  <c r="C528" i="2"/>
  <c r="D528" i="2"/>
  <c r="F528" i="2"/>
  <c r="A529" i="2"/>
  <c r="B529" i="2" s="1"/>
  <c r="G528" i="2"/>
  <c r="I528" i="2" s="1"/>
  <c r="E529" i="2" l="1"/>
  <c r="D529" i="2"/>
  <c r="A530" i="2"/>
  <c r="B530" i="2" s="1"/>
  <c r="C529" i="2"/>
  <c r="H529" i="2"/>
  <c r="F529" i="2"/>
  <c r="G529" i="2" s="1"/>
  <c r="I529" i="2" l="1"/>
  <c r="E530" i="2"/>
  <c r="D530" i="2"/>
  <c r="A531" i="2"/>
  <c r="B531" i="2" s="1"/>
  <c r="F530" i="2"/>
  <c r="H530" i="2"/>
  <c r="C530" i="2"/>
  <c r="G530" i="2"/>
  <c r="I530" i="2" l="1"/>
  <c r="E531" i="2" s="1"/>
  <c r="D531" i="2"/>
  <c r="A532" i="2"/>
  <c r="B532" i="2" s="1"/>
  <c r="C531" i="2"/>
  <c r="F531" i="2"/>
  <c r="H531" i="2"/>
  <c r="G531" i="2"/>
  <c r="I531" i="2" l="1"/>
  <c r="E532" i="2" s="1"/>
  <c r="F532" i="2"/>
  <c r="C532" i="2"/>
  <c r="H532" i="2"/>
  <c r="D532" i="2"/>
  <c r="G532" i="2" s="1"/>
  <c r="A533" i="2"/>
  <c r="B533" i="2" s="1"/>
  <c r="I532" i="2" l="1"/>
  <c r="E533" i="2"/>
  <c r="A534" i="2"/>
  <c r="B534" i="2" s="1"/>
  <c r="C533" i="2"/>
  <c r="D533" i="2"/>
  <c r="H533" i="2"/>
  <c r="F533" i="2"/>
  <c r="G533" i="2" s="1"/>
  <c r="I533" i="2" l="1"/>
  <c r="E534" i="2"/>
  <c r="D534" i="2"/>
  <c r="H534" i="2"/>
  <c r="C534" i="2"/>
  <c r="F534" i="2"/>
  <c r="A535" i="2"/>
  <c r="B535" i="2" s="1"/>
  <c r="G534" i="2"/>
  <c r="I534" i="2" s="1"/>
  <c r="E535" i="2" l="1"/>
  <c r="D535" i="2"/>
  <c r="C535" i="2"/>
  <c r="H535" i="2"/>
  <c r="F535" i="2"/>
  <c r="G535" i="2" s="1"/>
  <c r="I535" i="2" s="1"/>
  <c r="A536" i="2"/>
  <c r="B536" i="2" s="1"/>
  <c r="E536" i="2" l="1"/>
  <c r="C536" i="2"/>
  <c r="D536" i="2"/>
  <c r="H536" i="2"/>
  <c r="F536" i="2"/>
  <c r="G536" i="2" s="1"/>
  <c r="A537" i="2"/>
  <c r="B537" i="2" s="1"/>
  <c r="I536" i="2" l="1"/>
  <c r="E537" i="2" s="1"/>
  <c r="G537" i="2" s="1"/>
  <c r="I537" i="2" s="1"/>
  <c r="H537" i="2"/>
  <c r="F537" i="2"/>
  <c r="D537" i="2"/>
  <c r="A538" i="2"/>
  <c r="B538" i="2" s="1"/>
  <c r="C537" i="2"/>
  <c r="E538" i="2" l="1"/>
  <c r="D538" i="2"/>
  <c r="F538" i="2"/>
  <c r="A539" i="2"/>
  <c r="B539" i="2" s="1"/>
  <c r="H538" i="2"/>
  <c r="C538" i="2"/>
  <c r="G538" i="2"/>
  <c r="I538" i="2" l="1"/>
  <c r="E539" i="2" s="1"/>
  <c r="D539" i="2"/>
  <c r="C539" i="2"/>
  <c r="H539" i="2"/>
  <c r="A540" i="2"/>
  <c r="B540" i="2" s="1"/>
  <c r="F539" i="2"/>
  <c r="G539" i="2" l="1"/>
  <c r="I539" i="2" s="1"/>
  <c r="E540" i="2" s="1"/>
  <c r="H540" i="2"/>
  <c r="D540" i="2"/>
  <c r="C540" i="2"/>
  <c r="A541" i="2"/>
  <c r="B541" i="2" s="1"/>
  <c r="F540" i="2"/>
  <c r="G540" i="2" l="1"/>
  <c r="I540" i="2" s="1"/>
  <c r="E541" i="2" s="1"/>
  <c r="C541" i="2"/>
  <c r="D541" i="2"/>
  <c r="H541" i="2"/>
  <c r="F541" i="2"/>
  <c r="A542" i="2"/>
  <c r="B542" i="2" s="1"/>
  <c r="G541" i="2" l="1"/>
  <c r="I541" i="2"/>
  <c r="E542" i="2" s="1"/>
  <c r="G542" i="2" s="1"/>
  <c r="H542" i="2"/>
  <c r="D542" i="2"/>
  <c r="C542" i="2"/>
  <c r="F542" i="2"/>
  <c r="A543" i="2"/>
  <c r="B543" i="2" s="1"/>
  <c r="I542" i="2" l="1"/>
  <c r="E543" i="2"/>
  <c r="C543" i="2"/>
  <c r="D543" i="2"/>
  <c r="F543" i="2"/>
  <c r="G543" i="2" s="1"/>
  <c r="H543" i="2"/>
  <c r="A544" i="2"/>
  <c r="B544" i="2" s="1"/>
  <c r="I543" i="2" l="1"/>
  <c r="E544" i="2" s="1"/>
  <c r="D544" i="2"/>
  <c r="H544" i="2"/>
  <c r="C544" i="2"/>
  <c r="A545" i="2"/>
  <c r="B545" i="2" s="1"/>
  <c r="F544" i="2"/>
  <c r="G544" i="2" l="1"/>
  <c r="I544" i="2" s="1"/>
  <c r="E545" i="2"/>
  <c r="C545" i="2"/>
  <c r="H545" i="2"/>
  <c r="A546" i="2"/>
  <c r="B546" i="2" s="1"/>
  <c r="F545" i="2"/>
  <c r="D545" i="2"/>
  <c r="G545" i="2" l="1"/>
  <c r="I545" i="2" s="1"/>
  <c r="E546" i="2"/>
  <c r="F546" i="2"/>
  <c r="D546" i="2"/>
  <c r="C546" i="2"/>
  <c r="H546" i="2"/>
  <c r="A547" i="2"/>
  <c r="B547" i="2" s="1"/>
  <c r="G546" i="2" l="1"/>
  <c r="I546" i="2" s="1"/>
  <c r="E547" i="2" s="1"/>
  <c r="D547" i="2"/>
  <c r="A548" i="2"/>
  <c r="B548" i="2" s="1"/>
  <c r="C547" i="2"/>
  <c r="H547" i="2"/>
  <c r="F547" i="2"/>
  <c r="G547" i="2" l="1"/>
  <c r="I547" i="2" s="1"/>
  <c r="E548" i="2" s="1"/>
  <c r="A549" i="2"/>
  <c r="B549" i="2" s="1"/>
  <c r="D548" i="2"/>
  <c r="C548" i="2"/>
  <c r="H548" i="2"/>
  <c r="F548" i="2"/>
  <c r="G548" i="2" l="1"/>
  <c r="I548" i="2" s="1"/>
  <c r="E549" i="2" s="1"/>
  <c r="G549" i="2" s="1"/>
  <c r="H549" i="2"/>
  <c r="C549" i="2"/>
  <c r="F549" i="2"/>
  <c r="D549" i="2"/>
  <c r="A550" i="2"/>
  <c r="B550" i="2" s="1"/>
  <c r="I549" i="2" l="1"/>
  <c r="E550" i="2"/>
  <c r="H550" i="2"/>
  <c r="D550" i="2"/>
  <c r="C550" i="2"/>
  <c r="A551" i="2"/>
  <c r="B551" i="2" s="1"/>
  <c r="F550" i="2"/>
  <c r="G550" i="2" s="1"/>
  <c r="I550" i="2" s="1"/>
  <c r="E551" i="2" l="1"/>
  <c r="H551" i="2"/>
  <c r="C551" i="2"/>
  <c r="A552" i="2"/>
  <c r="B552" i="2" s="1"/>
  <c r="D551" i="2"/>
  <c r="F551" i="2"/>
  <c r="G551" i="2" l="1"/>
  <c r="I551" i="2" s="1"/>
  <c r="E552" i="2" s="1"/>
  <c r="G552" i="2" s="1"/>
  <c r="F552" i="2"/>
  <c r="H552" i="2"/>
  <c r="D552" i="2"/>
  <c r="C552" i="2"/>
  <c r="A553" i="2"/>
  <c r="B553" i="2" s="1"/>
  <c r="I552" i="2" l="1"/>
  <c r="E553" i="2"/>
  <c r="H553" i="2"/>
  <c r="C553" i="2"/>
  <c r="D553" i="2"/>
  <c r="F553" i="2"/>
  <c r="G553" i="2" s="1"/>
  <c r="A554" i="2"/>
  <c r="B554" i="2" s="1"/>
  <c r="I553" i="2" l="1"/>
  <c r="E554" i="2"/>
  <c r="F554" i="2"/>
  <c r="H554" i="2"/>
  <c r="D554" i="2"/>
  <c r="C554" i="2"/>
  <c r="A555" i="2"/>
  <c r="B555" i="2" s="1"/>
  <c r="G554" i="2"/>
  <c r="I554" i="2" s="1"/>
  <c r="E555" i="2" l="1"/>
  <c r="A556" i="2"/>
  <c r="B556" i="2" s="1"/>
  <c r="H555" i="2"/>
  <c r="C555" i="2"/>
  <c r="D555" i="2"/>
  <c r="F555" i="2"/>
  <c r="G555" i="2" l="1"/>
  <c r="I555" i="2"/>
  <c r="E556" i="2" s="1"/>
  <c r="C556" i="2"/>
  <c r="H556" i="2"/>
  <c r="D556" i="2"/>
  <c r="F556" i="2"/>
  <c r="A557" i="2"/>
  <c r="B557" i="2" s="1"/>
  <c r="G556" i="2" l="1"/>
  <c r="I556" i="2" s="1"/>
  <c r="E557" i="2" s="1"/>
  <c r="C557" i="2"/>
  <c r="H557" i="2"/>
  <c r="D557" i="2"/>
  <c r="F557" i="2"/>
  <c r="A558" i="2"/>
  <c r="B558" i="2" s="1"/>
  <c r="G557" i="2" l="1"/>
  <c r="I557" i="2" s="1"/>
  <c r="E558" i="2" s="1"/>
  <c r="D558" i="2"/>
  <c r="A559" i="2"/>
  <c r="B559" i="2" s="1"/>
  <c r="F558" i="2"/>
  <c r="H558" i="2"/>
  <c r="C558" i="2"/>
  <c r="G558" i="2" l="1"/>
  <c r="I558" i="2" s="1"/>
  <c r="E559" i="2" s="1"/>
  <c r="D559" i="2"/>
  <c r="H559" i="2"/>
  <c r="F559" i="2"/>
  <c r="C559" i="2"/>
  <c r="A560" i="2"/>
  <c r="B560" i="2" s="1"/>
  <c r="G559" i="2" l="1"/>
  <c r="I559" i="2" s="1"/>
  <c r="E560" i="2" s="1"/>
  <c r="G560" i="2" s="1"/>
  <c r="F560" i="2"/>
  <c r="D560" i="2"/>
  <c r="H560" i="2"/>
  <c r="C560" i="2"/>
  <c r="A561" i="2"/>
  <c r="B561" i="2" s="1"/>
  <c r="I560" i="2" l="1"/>
  <c r="E561" i="2"/>
  <c r="D561" i="2"/>
  <c r="H561" i="2"/>
  <c r="C561" i="2"/>
  <c r="A562" i="2"/>
  <c r="B562" i="2" s="1"/>
  <c r="F561" i="2"/>
  <c r="G561" i="2" s="1"/>
  <c r="I561" i="2" s="1"/>
  <c r="E562" i="2" l="1"/>
  <c r="H562" i="2"/>
  <c r="D562" i="2"/>
  <c r="C562" i="2"/>
  <c r="F562" i="2"/>
  <c r="A563" i="2"/>
  <c r="B563" i="2" s="1"/>
  <c r="G562" i="2" l="1"/>
  <c r="I562" i="2" s="1"/>
  <c r="E563" i="2" s="1"/>
  <c r="G563" i="2" s="1"/>
  <c r="H563" i="2"/>
  <c r="F563" i="2"/>
  <c r="D563" i="2"/>
  <c r="C563" i="2"/>
  <c r="A564" i="2"/>
  <c r="B564" i="2" s="1"/>
  <c r="I563" i="2" l="1"/>
  <c r="E564" i="2"/>
  <c r="A565" i="2"/>
  <c r="B565" i="2" s="1"/>
  <c r="F564" i="2"/>
  <c r="H564" i="2"/>
  <c r="C564" i="2"/>
  <c r="D564" i="2"/>
  <c r="G564" i="2" s="1"/>
  <c r="I564" i="2" l="1"/>
  <c r="E565" i="2"/>
  <c r="C565" i="2"/>
  <c r="D565" i="2"/>
  <c r="H565" i="2"/>
  <c r="A566" i="2"/>
  <c r="B566" i="2" s="1"/>
  <c r="F565" i="2"/>
  <c r="G565" i="2" s="1"/>
  <c r="I565" i="2" s="1"/>
  <c r="E566" i="2" l="1"/>
  <c r="C566" i="2"/>
  <c r="H566" i="2"/>
  <c r="D566" i="2"/>
  <c r="A567" i="2"/>
  <c r="B567" i="2" s="1"/>
  <c r="F566" i="2"/>
  <c r="G566" i="2" l="1"/>
  <c r="I566" i="2" s="1"/>
  <c r="E567" i="2"/>
  <c r="C567" i="2"/>
  <c r="A568" i="2"/>
  <c r="B568" i="2" s="1"/>
  <c r="D567" i="2"/>
  <c r="F567" i="2"/>
  <c r="H567" i="2"/>
  <c r="G567" i="2" l="1"/>
  <c r="I567" i="2" s="1"/>
  <c r="E568" i="2" s="1"/>
  <c r="D568" i="2"/>
  <c r="A569" i="2"/>
  <c r="B569" i="2" s="1"/>
  <c r="F568" i="2"/>
  <c r="C568" i="2"/>
  <c r="H568" i="2"/>
  <c r="G568" i="2" l="1"/>
  <c r="I568" i="2" s="1"/>
  <c r="E569" i="2" s="1"/>
  <c r="G569" i="2" s="1"/>
  <c r="D569" i="2"/>
  <c r="H569" i="2"/>
  <c r="A570" i="2"/>
  <c r="B570" i="2" s="1"/>
  <c r="F569" i="2"/>
  <c r="C569" i="2"/>
  <c r="I569" i="2" l="1"/>
  <c r="E570" i="2"/>
  <c r="F570" i="2"/>
  <c r="A571" i="2"/>
  <c r="B571" i="2" s="1"/>
  <c r="D570" i="2"/>
  <c r="C570" i="2"/>
  <c r="H570" i="2"/>
  <c r="G570" i="2"/>
  <c r="I570" i="2" l="1"/>
  <c r="E571" i="2" s="1"/>
  <c r="C571" i="2"/>
  <c r="H571" i="2"/>
  <c r="D571" i="2"/>
  <c r="A572" i="2"/>
  <c r="B572" i="2" s="1"/>
  <c r="F571" i="2"/>
  <c r="G571" i="2" s="1"/>
  <c r="I571" i="2" s="1"/>
  <c r="E572" i="2" l="1"/>
  <c r="F572" i="2"/>
  <c r="A573" i="2"/>
  <c r="B573" i="2" s="1"/>
  <c r="D572" i="2"/>
  <c r="C572" i="2"/>
  <c r="H572" i="2"/>
  <c r="G572" i="2"/>
  <c r="I572" i="2" l="1"/>
  <c r="E573" i="2" s="1"/>
  <c r="H573" i="2"/>
  <c r="F573" i="2"/>
  <c r="D573" i="2"/>
  <c r="A574" i="2"/>
  <c r="B574" i="2" s="1"/>
  <c r="C573" i="2"/>
  <c r="G573" i="2"/>
  <c r="I573" i="2" s="1"/>
  <c r="E574" i="2" l="1"/>
  <c r="F574" i="2"/>
  <c r="A575" i="2"/>
  <c r="B575" i="2" s="1"/>
  <c r="C574" i="2"/>
  <c r="H574" i="2"/>
  <c r="D574" i="2"/>
  <c r="G574" i="2" s="1"/>
  <c r="I574" i="2" l="1"/>
  <c r="E575" i="2" s="1"/>
  <c r="C575" i="2"/>
  <c r="H575" i="2"/>
  <c r="D575" i="2"/>
  <c r="A576" i="2"/>
  <c r="B576" i="2" s="1"/>
  <c r="F575" i="2"/>
  <c r="G575" i="2" l="1"/>
  <c r="I575" i="2" s="1"/>
  <c r="E576" i="2" s="1"/>
  <c r="F576" i="2"/>
  <c r="C576" i="2"/>
  <c r="H576" i="2"/>
  <c r="D576" i="2"/>
  <c r="A577" i="2"/>
  <c r="B577" i="2" s="1"/>
  <c r="G576" i="2" l="1"/>
  <c r="I576" i="2" s="1"/>
  <c r="E577" i="2" s="1"/>
  <c r="G577" i="2" s="1"/>
  <c r="D577" i="2"/>
  <c r="F577" i="2"/>
  <c r="H577" i="2"/>
  <c r="C577" i="2"/>
  <c r="A578" i="2"/>
  <c r="B578" i="2" s="1"/>
  <c r="I577" i="2" l="1"/>
  <c r="E578" i="2"/>
  <c r="F578" i="2"/>
  <c r="H578" i="2"/>
  <c r="D578" i="2"/>
  <c r="C578" i="2"/>
  <c r="A579" i="2"/>
  <c r="B579" i="2" s="1"/>
  <c r="G578" i="2"/>
  <c r="I578" i="2" s="1"/>
  <c r="E579" i="2" l="1"/>
  <c r="C579" i="2"/>
  <c r="H579" i="2"/>
  <c r="D579" i="2"/>
  <c r="A580" i="2"/>
  <c r="B580" i="2" s="1"/>
  <c r="F579" i="2"/>
  <c r="G579" i="2" l="1"/>
  <c r="I579" i="2" s="1"/>
  <c r="E580" i="2" s="1"/>
  <c r="C580" i="2"/>
  <c r="D580" i="2"/>
  <c r="H580" i="2"/>
  <c r="F580" i="2"/>
  <c r="A581" i="2"/>
  <c r="B581" i="2" s="1"/>
  <c r="G580" i="2" l="1"/>
  <c r="I580" i="2"/>
  <c r="E581" i="2"/>
  <c r="C581" i="2"/>
  <c r="H581" i="2"/>
  <c r="D581" i="2"/>
  <c r="F581" i="2"/>
  <c r="A582" i="2"/>
  <c r="B582" i="2" s="1"/>
  <c r="G581" i="2" l="1"/>
  <c r="I581" i="2" s="1"/>
  <c r="E582" i="2" s="1"/>
  <c r="G582" i="2" s="1"/>
  <c r="D582" i="2"/>
  <c r="F582" i="2"/>
  <c r="H582" i="2"/>
  <c r="A583" i="2"/>
  <c r="B583" i="2" s="1"/>
  <c r="C582" i="2"/>
  <c r="I582" i="2" l="1"/>
  <c r="E583" i="2"/>
  <c r="D583" i="2"/>
  <c r="A584" i="2"/>
  <c r="B584" i="2" s="1"/>
  <c r="H583" i="2"/>
  <c r="F583" i="2"/>
  <c r="C583" i="2"/>
  <c r="G583" i="2"/>
  <c r="I583" i="2" l="1"/>
  <c r="E584" i="2" s="1"/>
  <c r="D584" i="2"/>
  <c r="C584" i="2"/>
  <c r="H584" i="2"/>
  <c r="A585" i="2"/>
  <c r="B585" i="2" s="1"/>
  <c r="F584" i="2"/>
  <c r="G584" i="2"/>
  <c r="I584" i="2" s="1"/>
  <c r="E585" i="2" l="1"/>
  <c r="D585" i="2"/>
  <c r="C585" i="2"/>
  <c r="H585" i="2"/>
  <c r="F585" i="2"/>
  <c r="G585" i="2" s="1"/>
  <c r="A586" i="2"/>
  <c r="B586" i="2" s="1"/>
  <c r="I585" i="2" l="1"/>
  <c r="E586" i="2" s="1"/>
  <c r="G586" i="2" s="1"/>
  <c r="F586" i="2"/>
  <c r="D586" i="2"/>
  <c r="H586" i="2"/>
  <c r="C586" i="2"/>
  <c r="A587" i="2"/>
  <c r="B587" i="2" s="1"/>
  <c r="I586" i="2" l="1"/>
  <c r="E587" i="2" s="1"/>
  <c r="G587" i="2" s="1"/>
  <c r="I587" i="2" s="1"/>
  <c r="F587" i="2"/>
  <c r="A588" i="2"/>
  <c r="B588" i="2" s="1"/>
  <c r="D587" i="2"/>
  <c r="H587" i="2"/>
  <c r="C587" i="2"/>
  <c r="E588" i="2" l="1"/>
  <c r="H588" i="2"/>
  <c r="D588" i="2"/>
  <c r="C588" i="2"/>
  <c r="A589" i="2"/>
  <c r="B589" i="2" s="1"/>
  <c r="F588" i="2"/>
  <c r="G588" i="2" s="1"/>
  <c r="I588" i="2" s="1"/>
  <c r="E589" i="2" l="1"/>
  <c r="C589" i="2"/>
  <c r="H589" i="2"/>
  <c r="D589" i="2"/>
  <c r="F589" i="2"/>
  <c r="A590" i="2"/>
  <c r="B590" i="2" s="1"/>
  <c r="G589" i="2" l="1"/>
  <c r="I589" i="2" s="1"/>
  <c r="E590" i="2"/>
  <c r="H590" i="2"/>
  <c r="D590" i="2"/>
  <c r="C590" i="2"/>
  <c r="F590" i="2"/>
  <c r="A591" i="2"/>
  <c r="B591" i="2" s="1"/>
  <c r="G590" i="2"/>
  <c r="I590" i="2" s="1"/>
  <c r="E591" i="2" l="1"/>
  <c r="A592" i="2"/>
  <c r="B592" i="2" s="1"/>
  <c r="H591" i="2"/>
  <c r="C591" i="2"/>
  <c r="D591" i="2"/>
  <c r="F591" i="2"/>
  <c r="G591" i="2" l="1"/>
  <c r="I591" i="2" s="1"/>
  <c r="E592" i="2" s="1"/>
  <c r="G592" i="2" s="1"/>
  <c r="H592" i="2"/>
  <c r="F592" i="2"/>
  <c r="A593" i="2"/>
  <c r="B593" i="2" s="1"/>
  <c r="C592" i="2"/>
  <c r="D592" i="2"/>
  <c r="I592" i="2" l="1"/>
  <c r="E593" i="2" s="1"/>
  <c r="F593" i="2"/>
  <c r="C593" i="2"/>
  <c r="D593" i="2"/>
  <c r="A594" i="2"/>
  <c r="B594" i="2" s="1"/>
  <c r="H593" i="2"/>
  <c r="G593" i="2"/>
  <c r="I593" i="2" l="1"/>
  <c r="E594" i="2" s="1"/>
  <c r="A595" i="2"/>
  <c r="B595" i="2" s="1"/>
  <c r="H594" i="2"/>
  <c r="F594" i="2"/>
  <c r="C594" i="2"/>
  <c r="D594" i="2"/>
  <c r="G594" i="2" l="1"/>
  <c r="I594" i="2" s="1"/>
  <c r="E595" i="2" s="1"/>
  <c r="D595" i="2"/>
  <c r="H595" i="2"/>
  <c r="C595" i="2"/>
  <c r="F595" i="2"/>
  <c r="G595" i="2" s="1"/>
  <c r="I595" i="2" s="1"/>
  <c r="A596" i="2"/>
  <c r="B596" i="2" s="1"/>
  <c r="E596" i="2" l="1"/>
  <c r="A597" i="2"/>
  <c r="B597" i="2" s="1"/>
  <c r="H596" i="2"/>
  <c r="D596" i="2"/>
  <c r="C596" i="2"/>
  <c r="F596" i="2"/>
  <c r="G596" i="2" l="1"/>
  <c r="I596" i="2"/>
  <c r="E597" i="2"/>
  <c r="H597" i="2"/>
  <c r="F597" i="2"/>
  <c r="A598" i="2"/>
  <c r="B598" i="2" s="1"/>
  <c r="D597" i="2"/>
  <c r="G597" i="2" s="1"/>
  <c r="I597" i="2" s="1"/>
  <c r="C597" i="2"/>
  <c r="E598" i="2" l="1"/>
  <c r="H598" i="2"/>
  <c r="D598" i="2"/>
  <c r="C598" i="2"/>
  <c r="F598" i="2"/>
  <c r="G598" i="2" s="1"/>
  <c r="A599" i="2"/>
  <c r="B599" i="2" s="1"/>
  <c r="I598" i="2" l="1"/>
  <c r="E599" i="2"/>
  <c r="H599" i="2"/>
  <c r="D599" i="2"/>
  <c r="C599" i="2"/>
  <c r="F599" i="2"/>
  <c r="A600" i="2"/>
  <c r="B600" i="2" s="1"/>
  <c r="G599" i="2"/>
  <c r="I599" i="2" l="1"/>
  <c r="E600" i="2"/>
  <c r="C600" i="2"/>
  <c r="H600" i="2"/>
  <c r="D600" i="2"/>
  <c r="F600" i="2"/>
  <c r="A601" i="2"/>
  <c r="B601" i="2" s="1"/>
  <c r="G600" i="2" l="1"/>
  <c r="I600" i="2" s="1"/>
  <c r="E601" i="2" s="1"/>
  <c r="H601" i="2"/>
  <c r="A602" i="2"/>
  <c r="B602" i="2" s="1"/>
  <c r="F601" i="2"/>
  <c r="C601" i="2"/>
  <c r="D601" i="2"/>
  <c r="G601" i="2" l="1"/>
  <c r="I601" i="2" s="1"/>
  <c r="E602" i="2"/>
  <c r="H602" i="2"/>
  <c r="C602" i="2"/>
  <c r="D602" i="2"/>
  <c r="F602" i="2"/>
  <c r="A603" i="2"/>
  <c r="B603" i="2" s="1"/>
  <c r="G602" i="2"/>
  <c r="I602" i="2" s="1"/>
  <c r="E603" i="2" l="1"/>
  <c r="D603" i="2"/>
  <c r="A604" i="2"/>
  <c r="B604" i="2" s="1"/>
  <c r="F603" i="2"/>
  <c r="H603" i="2"/>
  <c r="C603" i="2"/>
  <c r="G603" i="2"/>
  <c r="I603" i="2" l="1"/>
  <c r="E604" i="2" s="1"/>
  <c r="H604" i="2"/>
  <c r="F604" i="2"/>
  <c r="A605" i="2"/>
  <c r="B605" i="2" s="1"/>
  <c r="C604" i="2"/>
  <c r="D604" i="2"/>
  <c r="G604" i="2" l="1"/>
  <c r="I604" i="2" s="1"/>
  <c r="E605" i="2"/>
  <c r="C605" i="2"/>
  <c r="H605" i="2"/>
  <c r="D605" i="2"/>
  <c r="F605" i="2"/>
  <c r="A606" i="2"/>
  <c r="B606" i="2" s="1"/>
  <c r="G605" i="2" l="1"/>
  <c r="I605" i="2" s="1"/>
  <c r="E606" i="2" s="1"/>
  <c r="H606" i="2"/>
  <c r="C606" i="2"/>
  <c r="D606" i="2"/>
  <c r="A607" i="2"/>
  <c r="B607" i="2" s="1"/>
  <c r="F606" i="2"/>
  <c r="G606" i="2" l="1"/>
  <c r="I606" i="2" s="1"/>
  <c r="E607" i="2" s="1"/>
  <c r="D607" i="2"/>
  <c r="H607" i="2"/>
  <c r="F607" i="2"/>
  <c r="A608" i="2"/>
  <c r="B608" i="2" s="1"/>
  <c r="C607" i="2"/>
  <c r="G607" i="2" l="1"/>
  <c r="I607" i="2" s="1"/>
  <c r="E608" i="2" s="1"/>
  <c r="D608" i="2"/>
  <c r="A609" i="2"/>
  <c r="B609" i="2" s="1"/>
  <c r="F608" i="2"/>
  <c r="C608" i="2"/>
  <c r="H608" i="2"/>
  <c r="G608" i="2" l="1"/>
  <c r="I608" i="2"/>
  <c r="E609" i="2" s="1"/>
  <c r="D609" i="2"/>
  <c r="H609" i="2"/>
  <c r="C609" i="2"/>
  <c r="A610" i="2"/>
  <c r="F609" i="2"/>
  <c r="H4" i="2" l="1"/>
  <c r="G4" i="2"/>
  <c r="B610" i="2"/>
  <c r="G609" i="2"/>
  <c r="I609" i="2" s="1"/>
  <c r="E610" i="2" s="1"/>
  <c r="F610" i="2"/>
  <c r="F2" i="2" s="1"/>
  <c r="D610" i="2"/>
  <c r="C610" i="2"/>
  <c r="H610" i="2"/>
  <c r="G610" i="2" l="1"/>
  <c r="G2" i="2" s="1"/>
  <c r="G3" i="2" s="1"/>
  <c r="H2" i="2"/>
  <c r="H3" i="2" s="1"/>
  <c r="C54" i="1" s="1"/>
  <c r="G31" i="4" s="1"/>
  <c r="H6" i="2"/>
  <c r="C53" i="1" s="1"/>
  <c r="G30" i="4" s="1"/>
  <c r="I610" i="2"/>
  <c r="I4" i="2" s="1"/>
  <c r="I2" i="2" l="1"/>
  <c r="C55" i="1" s="1"/>
  <c r="G32" i="4" s="1"/>
  <c r="C25" i="1"/>
  <c r="G27" i="4" s="1"/>
  <c r="H27" i="1" l="1"/>
  <c r="H26" i="1"/>
  <c r="I26" i="1"/>
  <c r="C26" i="1" l="1"/>
  <c r="E26" i="1" s="1"/>
  <c r="I27" i="1"/>
  <c r="C27" i="1" s="1"/>
  <c r="D25" i="1"/>
  <c r="B39" i="1" l="1"/>
  <c r="B36" i="1"/>
  <c r="B37" i="1"/>
  <c r="F25" i="1"/>
  <c r="D26" i="1"/>
  <c r="F26" i="1" s="1"/>
  <c r="D27" i="1"/>
  <c r="F27" i="1" s="1"/>
  <c r="E27" i="1"/>
  <c r="I28" i="1"/>
  <c r="H28" i="1"/>
  <c r="B38" i="1" l="1"/>
  <c r="B40" i="1" s="1"/>
  <c r="C28" i="1"/>
  <c r="D28" i="1" s="1"/>
  <c r="F28" i="1" s="1"/>
  <c r="I29" i="1"/>
  <c r="H29" i="1"/>
  <c r="E28" i="1" l="1"/>
  <c r="C29" i="1"/>
  <c r="E29" i="1" s="1"/>
  <c r="I30" i="1"/>
  <c r="H30" i="1"/>
  <c r="C68" i="1" l="1"/>
  <c r="D29" i="1"/>
  <c r="F29" i="1" s="1"/>
  <c r="C30" i="1"/>
  <c r="D30" i="1" s="1"/>
  <c r="F30" i="1" s="1"/>
  <c r="H31" i="1"/>
  <c r="I31" i="1"/>
  <c r="C31" i="1" l="1"/>
  <c r="E31" i="1" s="1"/>
  <c r="E30" i="1"/>
  <c r="H32" i="1"/>
  <c r="I32" i="1"/>
  <c r="D31" i="1" l="1"/>
  <c r="F31" i="1" s="1"/>
  <c r="C32" i="1"/>
  <c r="D32" i="1" s="1"/>
  <c r="F32" i="1" s="1"/>
  <c r="I33" i="1"/>
  <c r="H33" i="1"/>
  <c r="C33" i="1" l="1"/>
  <c r="D33" i="1" s="1"/>
  <c r="F33" i="1" s="1"/>
  <c r="E32" i="1"/>
  <c r="E33" i="1" l="1"/>
</calcChain>
</file>

<file path=xl/sharedStrings.xml><?xml version="1.0" encoding="utf-8"?>
<sst xmlns="http://schemas.openxmlformats.org/spreadsheetml/2006/main" count="114" uniqueCount="96">
  <si>
    <t>Years</t>
  </si>
  <si>
    <t>Year</t>
  </si>
  <si>
    <t>Value @ Retirement</t>
  </si>
  <si>
    <t>Per
Month</t>
  </si>
  <si>
    <t>Total
Per Year</t>
  </si>
  <si>
    <t>%
More</t>
  </si>
  <si>
    <t>Years until retirement</t>
  </si>
  <si>
    <t>Total
Contributions</t>
  </si>
  <si>
    <t>Inv
Rate</t>
  </si>
  <si>
    <t>NBUSA</t>
  </si>
  <si>
    <t>Beg Bal</t>
  </si>
  <si>
    <t>Contrib</t>
  </si>
  <si>
    <t>Earns</t>
  </si>
  <si>
    <t>Distrib</t>
  </si>
  <si>
    <t>End Bal</t>
  </si>
  <si>
    <t>Average &gt;&gt;&gt;</t>
  </si>
  <si>
    <t>Month</t>
  </si>
  <si>
    <t>Age</t>
  </si>
  <si>
    <t>Years in retirement</t>
  </si>
  <si>
    <t>Dist</t>
  </si>
  <si>
    <t>Inflation Rate</t>
  </si>
  <si>
    <t>Investm Rate</t>
  </si>
  <si>
    <t>Retirement Planning Tool</t>
  </si>
  <si>
    <t>For illustration purposes only. This is NOT a formal financial plan.</t>
  </si>
  <si>
    <t>Nazarene 403(b) Retirement Savings Plan</t>
  </si>
  <si>
    <t>Total Annual</t>
  </si>
  <si>
    <t>Local Minister</t>
  </si>
  <si>
    <r>
      <t>NBUSA Match (50% x Local Effort)</t>
    </r>
    <r>
      <rPr>
        <b/>
        <vertAlign val="superscript"/>
        <sz val="11"/>
        <color theme="1"/>
        <rFont val="Calibri"/>
        <family val="2"/>
        <scheme val="minor"/>
      </rPr>
      <t>1</t>
    </r>
  </si>
  <si>
    <t>Local Effort</t>
  </si>
  <si>
    <t xml:space="preserve">Count of yellow items above </t>
  </si>
  <si>
    <t>Addt'l retirement value to accumulate</t>
  </si>
  <si>
    <t xml:space="preserve">Diff in Total Annual Calc </t>
  </si>
  <si>
    <r>
      <rPr>
        <b/>
        <vertAlign val="superscript"/>
        <sz val="11"/>
        <color theme="1"/>
        <rFont val="Calibri"/>
        <family val="2"/>
        <scheme val="minor"/>
      </rPr>
      <t>1</t>
    </r>
    <r>
      <rPr>
        <b/>
        <sz val="11"/>
        <color theme="1"/>
        <rFont val="Calibri"/>
        <family val="2"/>
        <scheme val="minor"/>
      </rPr>
      <t xml:space="preserve"> Requires 100% NBUSA Fund paid; $2,500 max annual match</t>
    </r>
  </si>
  <si>
    <t>Example of How Annual Contributions Could be Made:</t>
  </si>
  <si>
    <t>Expected 403(b) Plan Benefits in Retirement</t>
  </si>
  <si>
    <t>Future value of current bal @ retirement</t>
  </si>
  <si>
    <t>Current age</t>
  </si>
  <si>
    <t>(x.x)</t>
  </si>
  <si>
    <t>(whole $)</t>
  </si>
  <si>
    <t>Age at which you plan to retire</t>
  </si>
  <si>
    <t>Starting annual distribution rate at retirement</t>
  </si>
  <si>
    <t>Average annual inflation rate in retirement</t>
  </si>
  <si>
    <t>#</t>
  </si>
  <si>
    <t>Description</t>
  </si>
  <si>
    <t>Format</t>
  </si>
  <si>
    <t>Values</t>
  </si>
  <si>
    <t>Your info from the Introduction is in the yellow-shaded cells below.</t>
  </si>
  <si>
    <t>Answers</t>
  </si>
  <si>
    <r>
      <t xml:space="preserve">Avg annual return on funds </t>
    </r>
    <r>
      <rPr>
        <u/>
        <sz val="11"/>
        <color theme="1"/>
        <rFont val="Calibri"/>
        <family val="2"/>
        <scheme val="minor"/>
      </rPr>
      <t>before</t>
    </r>
    <r>
      <rPr>
        <sz val="11"/>
        <color theme="1"/>
        <rFont val="Calibri"/>
        <family val="2"/>
        <scheme val="minor"/>
      </rPr>
      <t xml:space="preserve"> retirement</t>
    </r>
  </si>
  <si>
    <t>Expected age at death (for planning purposes)</t>
  </si>
  <si>
    <r>
      <t xml:space="preserve">Avg rate of return on funds </t>
    </r>
    <r>
      <rPr>
        <u/>
        <sz val="11"/>
        <color theme="1"/>
        <rFont val="Calibri"/>
        <family val="2"/>
        <scheme val="minor"/>
      </rPr>
      <t>during</t>
    </r>
    <r>
      <rPr>
        <sz val="11"/>
        <color theme="1"/>
        <rFont val="Calibri"/>
        <family val="2"/>
        <scheme val="minor"/>
      </rPr>
      <t xml:space="preserve"> retirement</t>
    </r>
  </si>
  <si>
    <t>Target balance in 403(b) upon retirement</t>
  </si>
  <si>
    <t>Current balance in Nazarene 403(b) account</t>
  </si>
  <si>
    <t>(whole #)</t>
  </si>
  <si>
    <t>Local Church (suggest 50% Match)</t>
  </si>
  <si>
    <t>Solo con fines ilustrativos. Este NO es un plan financiero formal.</t>
  </si>
  <si>
    <t>Plan Nazareno de Ahorro para la Jubilación 403(b)</t>
  </si>
  <si>
    <t>Herramienta de planificación de la jubilación</t>
  </si>
  <si>
    <t>Lunes 16 de febrero de 2026</t>
  </si>
  <si>
    <t>Ingrese las respuestas a las nueve preguntas a continuación para definir un esquema del camino a seguir para alcanzar su objetivo de financiación de jubilación para su cuenta 403(b). Experimente con diferentes valores de entrada para ver cómo afectarían su jubilación:</t>
  </si>
  <si>
    <t xml:space="preserve">Descripcion </t>
  </si>
  <si>
    <t>Edad actual</t>
  </si>
  <si>
    <t>Edad a la que planeas jubilarte</t>
  </si>
  <si>
    <t>Rentabilidad anual media de los fondos antes de la jubilación
(7% es típico para una cuenta de jubilación bien equilibrada)</t>
  </si>
  <si>
    <t>Saldo actual en tu cuenta Nazarene 403(b)</t>
  </si>
  <si>
    <r>
      <t xml:space="preserve">Saldo objetivo en tu cuenta 403(b) al jubilarte
</t>
    </r>
    <r>
      <rPr>
        <sz val="11"/>
        <color theme="1"/>
        <rFont val="Calibri"/>
        <family val="2"/>
        <scheme val="minor"/>
      </rPr>
      <t>(El valor que te gustaría ver en tu cuenta 403(b) el día que te jubiles. Experimenta con diferentes cantidades.)</t>
    </r>
  </si>
  <si>
    <r>
      <rPr>
        <b/>
        <sz val="11"/>
        <color theme="1"/>
        <rFont val="Calibri"/>
        <family val="2"/>
        <scheme val="minor"/>
      </rPr>
      <t>Tu edad esperada al fallecer para fines de planificación</t>
    </r>
    <r>
      <rPr>
        <sz val="11"/>
        <color theme="1"/>
        <rFont val="Calibri"/>
        <family val="2"/>
        <scheme val="minor"/>
      </rPr>
      <t xml:space="preserve">
(No uses la esperanza de vida media; necesitas planificar durante más tiempo para no quedarte sin activos en la jubilación)</t>
    </r>
  </si>
  <si>
    <r>
      <rPr>
        <b/>
        <sz val="11"/>
        <color theme="1"/>
        <rFont val="Calibri"/>
        <family val="2"/>
        <scheme val="minor"/>
      </rPr>
      <t xml:space="preserve">Rentabilidad media anual de los fondos durante la jubilación
</t>
    </r>
    <r>
      <rPr>
        <sz val="11"/>
        <color theme="1"/>
        <rFont val="Calibri"/>
        <family val="2"/>
        <scheme val="minor"/>
      </rPr>
      <t>(Tu mezcla de inversiones debería ser más conservadora en la jubilación, así que espera una rentabilidad más baja; el 5% sería lo habitual.)</t>
    </r>
  </si>
  <si>
    <r>
      <rPr>
        <b/>
        <sz val="11"/>
        <color theme="1"/>
        <rFont val="Calibri"/>
        <family val="2"/>
        <scheme val="minor"/>
      </rPr>
      <t xml:space="preserve">Tasa de distribución anual inicial al jubilarse
</t>
    </r>
    <r>
      <rPr>
        <sz val="11"/>
        <color theme="1"/>
        <rFont val="Calibri"/>
        <family val="2"/>
        <scheme val="minor"/>
      </rPr>
      <t>(El % del valor de tu cuenta de jubilación que planeas llevar cada año en la jubilación. El 5% es lo habitual, pero experimenta con diferentes cantidades.)</t>
    </r>
  </si>
  <si>
    <r>
      <t>Tasa media anual de inflación en la jubilación</t>
    </r>
    <r>
      <rPr>
        <sz val="11"/>
        <color theme="1"/>
        <rFont val="Calibri"/>
        <family val="2"/>
        <scheme val="minor"/>
      </rPr>
      <t xml:space="preserve">
(La inflación no termina en la jubilación y tus costos sanitarios suben. Un factor de inflación del 3% es lo habitual.</t>
    </r>
  </si>
  <si>
    <t>Solo para fines ilustrativos. Este NO es un plan financiero formal.</t>
  </si>
  <si>
    <t>Resumen de resultados:</t>
  </si>
  <si>
    <t>Años hasta la jubilación</t>
  </si>
  <si>
    <t>Valor futuro del saldo actual 403(b)</t>
  </si>
  <si>
    <t>Valor total adicional de cuenta 403(b) necesario</t>
  </si>
  <si>
    <t>Valor adicional mensual de la cuenta 403(b) necesario</t>
  </si>
  <si>
    <t>Importes mensuales de distribución de cuentas 403(b):</t>
  </si>
  <si>
    <t>En la jubilación</t>
  </si>
  <si>
    <t>Final</t>
  </si>
  <si>
    <t>Promedio en la jubilación</t>
  </si>
  <si>
    <t>Valor restante en la cuenta 403(b)</t>
  </si>
  <si>
    <t>Plan de Prueba de Distribución</t>
  </si>
  <si>
    <t>Esperanza de vida</t>
  </si>
  <si>
    <t>Edad al jubilarse</t>
  </si>
  <si>
    <t>Años de jubilación</t>
  </si>
  <si>
    <t>Distribuciones mensuales</t>
  </si>
  <si>
    <t>Comienzo</t>
  </si>
  <si>
    <t>Fin</t>
  </si>
  <si>
    <t>Tasa media de inversión en la jubilación</t>
  </si>
  <si>
    <t>Tasa de distribución inicial</t>
  </si>
  <si>
    <t>Balance Incial</t>
  </si>
  <si>
    <t>Ganancias</t>
  </si>
  <si>
    <t>Balance Final</t>
  </si>
  <si>
    <t>El propósito de esta herramienta de planificación es ayudarle a usted, como ministro nazareno, a evaluar una o más estrategias potenciales para jubilarse bien. Para el ministro promedio, Para el ministro promedio, jubilarse bien requerirá recursos provenientes de tres fuentes principales:
1. Las contribuciones a su cuenta de jubilación realizadas por usted, su iglesia local (como empleador) y NBUSA (a través de nuestro programa de contribucion equivalente match);
2. Los beneficios obtenidos del Seguro Social; y
3. Los fondos que usted acumule fuera de su plan de jubilación.
El alcance de esta herramienta de planificación se centra únicamente en los fondos de su cuenta del Plan de Ahorro para la Jubilación Nazarena 403(b). Los recursos de jubilación provenientes del Seguro Social y de otros activos personales o conyugales también deben considerarse en su planificación, pero no se tienen en cuenta aquí.</t>
  </si>
  <si>
    <t>Edad</t>
  </si>
  <si>
    <t>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</si>
</sst>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164" formatCode="0.0%"/>
    <numFmt numFmtId="165" formatCode="0_);\(0\)"/>
    <numFmt numFmtId="166" formatCode="[$-F800]dddd\,\ mmmm\ dd\,\ yyyy"/>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b/>
      <sz val="14"/>
      <color theme="1"/>
      <name val="Calibri"/>
      <family val="2"/>
      <scheme val="minor"/>
    </font>
    <font>
      <b/>
      <sz val="13"/>
      <color rgb="FFFF0000"/>
      <name val="Calibri"/>
      <family val="2"/>
      <scheme val="minor"/>
    </font>
    <font>
      <b/>
      <u/>
      <sz val="11"/>
      <color theme="1"/>
      <name val="Calibri"/>
      <family val="2"/>
      <scheme val="minor"/>
    </font>
    <font>
      <b/>
      <vertAlign val="superscript"/>
      <sz val="11"/>
      <color theme="1"/>
      <name val="Calibri"/>
      <family val="2"/>
      <scheme val="minor"/>
    </font>
    <font>
      <b/>
      <sz val="13"/>
      <color theme="1"/>
      <name val="Calibri"/>
      <family val="2"/>
      <scheme val="minor"/>
    </font>
    <font>
      <b/>
      <sz val="10"/>
      <color theme="0"/>
      <name val="Calibri"/>
      <family val="2"/>
      <scheme val="minor"/>
    </font>
    <font>
      <b/>
      <sz val="12"/>
      <color rgb="FFFF0000"/>
      <name val="Calibri"/>
      <family val="2"/>
      <scheme val="minor"/>
    </font>
    <font>
      <u/>
      <sz val="11"/>
      <color theme="1"/>
      <name val="Calibri"/>
      <family val="2"/>
      <scheme val="minor"/>
    </font>
    <font>
      <b/>
      <sz val="11"/>
      <color rgb="FFFF0000"/>
      <name val="Calibri"/>
      <family val="2"/>
      <scheme val="minor"/>
    </font>
    <font>
      <sz val="10"/>
      <color theme="1"/>
      <name val="Calibri"/>
      <family val="2"/>
      <scheme val="minor"/>
    </font>
  </fonts>
  <fills count="2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4"/>
      </patternFill>
    </fill>
    <fill>
      <patternFill patternType="solid">
        <fgColor rgb="FFFFC000"/>
        <bgColor indexed="64"/>
      </patternFill>
    </fill>
    <fill>
      <patternFill patternType="solid">
        <fgColor rgb="FFDEC8EE"/>
        <bgColor theme="4" tint="0.79998168889431442"/>
      </patternFill>
    </fill>
    <fill>
      <patternFill patternType="solid">
        <fgColor theme="5" tint="0.39997558519241921"/>
        <bgColor theme="4" tint="0.79998168889431442"/>
      </patternFill>
    </fill>
    <fill>
      <patternFill patternType="solid">
        <fgColor theme="4" tint="0.59999389629810485"/>
        <bgColor theme="4" tint="0.79998168889431442"/>
      </patternFill>
    </fill>
    <fill>
      <patternFill patternType="solid">
        <fgColor rgb="FFC6EFCE"/>
        <bgColor indexed="64"/>
      </patternFill>
    </fill>
    <fill>
      <patternFill patternType="solid">
        <fgColor theme="4" tint="0.59999389629810485"/>
        <bgColor indexed="64"/>
      </patternFill>
    </fill>
    <fill>
      <patternFill patternType="solid">
        <fgColor rgb="FFDEC8EE"/>
        <bgColor indexed="64"/>
      </patternFill>
    </fill>
    <fill>
      <patternFill patternType="solid">
        <fgColor theme="5" tint="0.39997558519241921"/>
        <bgColor indexed="64"/>
      </patternFill>
    </fill>
    <fill>
      <patternFill patternType="solid">
        <fgColor rgb="FFC6EFCE"/>
        <bgColor theme="4" tint="0.79998168889431442"/>
      </patternFill>
    </fill>
    <fill>
      <patternFill patternType="solid">
        <fgColor theme="0" tint="-0.14999847407452621"/>
        <bgColor indexed="64"/>
      </patternFill>
    </fill>
    <fill>
      <patternFill patternType="solid">
        <fgColor rgb="FFFFFF99"/>
        <bgColor indexed="64"/>
      </patternFill>
    </fill>
    <fill>
      <patternFill patternType="solid">
        <fgColor rgb="FFFFFF99"/>
        <bgColor theme="4" tint="0.79998168889431442"/>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35">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1">
    <xf numFmtId="0" fontId="0" fillId="0" borderId="0" xfId="0"/>
    <xf numFmtId="1" fontId="0" fillId="0" borderId="0" xfId="0" applyNumberFormat="1" applyAlignment="1">
      <alignment horizontal="center"/>
    </xf>
    <xf numFmtId="0" fontId="0" fillId="0" borderId="0" xfId="0" applyAlignment="1">
      <alignment vertical="top"/>
    </xf>
    <xf numFmtId="164" fontId="0" fillId="0" borderId="0" xfId="1" applyNumberFormat="1" applyFont="1" applyAlignment="1">
      <alignment horizontal="center" vertical="top"/>
    </xf>
    <xf numFmtId="1" fontId="0" fillId="0" borderId="0" xfId="0" applyNumberFormat="1" applyAlignment="1">
      <alignment horizontal="center" vertical="top"/>
    </xf>
    <xf numFmtId="42" fontId="0" fillId="0" borderId="0" xfId="0" applyNumberFormat="1" applyAlignment="1">
      <alignment horizontal="center"/>
    </xf>
    <xf numFmtId="42" fontId="3" fillId="13" borderId="1" xfId="0" applyNumberFormat="1" applyFont="1" applyFill="1" applyBorder="1" applyAlignment="1" applyProtection="1">
      <alignment horizontal="center"/>
      <protection locked="0"/>
    </xf>
    <xf numFmtId="165" fontId="0" fillId="0" borderId="0" xfId="0" applyNumberFormat="1" applyAlignment="1" applyProtection="1">
      <alignment horizontal="center"/>
      <protection locked="0"/>
    </xf>
    <xf numFmtId="164" fontId="1" fillId="0" borderId="0" xfId="1" applyNumberFormat="1" applyFont="1" applyFill="1" applyBorder="1" applyAlignment="1" applyProtection="1">
      <alignment horizontal="center"/>
      <protection locked="0"/>
    </xf>
    <xf numFmtId="42" fontId="0" fillId="0" borderId="0" xfId="0" applyNumberFormat="1" applyAlignment="1" applyProtection="1">
      <alignment horizontal="center"/>
      <protection locked="0"/>
    </xf>
    <xf numFmtId="42" fontId="3" fillId="0" borderId="0" xfId="0" applyNumberFormat="1" applyFont="1" applyAlignment="1" applyProtection="1">
      <alignment horizontal="center"/>
      <protection locked="0"/>
    </xf>
    <xf numFmtId="165" fontId="0" fillId="16" borderId="1" xfId="0" applyNumberFormat="1" applyFill="1" applyBorder="1" applyAlignment="1" applyProtection="1">
      <alignment horizontal="center"/>
      <protection locked="0"/>
    </xf>
    <xf numFmtId="164" fontId="1" fillId="16" borderId="1" xfId="1" applyNumberFormat="1" applyFont="1" applyFill="1" applyBorder="1" applyAlignment="1" applyProtection="1">
      <alignment horizontal="center"/>
      <protection locked="0"/>
    </xf>
    <xf numFmtId="42" fontId="0" fillId="16" borderId="1" xfId="0" applyNumberFormat="1" applyFill="1" applyBorder="1" applyAlignment="1" applyProtection="1">
      <alignment horizontal="center"/>
      <protection locked="0"/>
    </xf>
    <xf numFmtId="42" fontId="3" fillId="16" borderId="1" xfId="0" applyNumberFormat="1" applyFont="1" applyFill="1" applyBorder="1" applyAlignment="1" applyProtection="1">
      <alignment horizontal="center"/>
      <protection locked="0"/>
    </xf>
    <xf numFmtId="1" fontId="1" fillId="16" borderId="1" xfId="1" applyNumberFormat="1" applyFont="1" applyFill="1" applyBorder="1" applyAlignment="1" applyProtection="1">
      <alignment horizontal="center"/>
      <protection locked="0"/>
    </xf>
    <xf numFmtId="165" fontId="0" fillId="16" borderId="20" xfId="0" applyNumberFormat="1" applyFill="1" applyBorder="1" applyAlignment="1" applyProtection="1">
      <alignment horizontal="center"/>
      <protection locked="0"/>
    </xf>
    <xf numFmtId="0" fontId="5" fillId="0" borderId="0" xfId="0" applyFont="1" applyAlignment="1">
      <alignment horizontal="center"/>
    </xf>
    <xf numFmtId="166" fontId="5" fillId="0" borderId="0" xfId="0" applyNumberFormat="1" applyFont="1" applyAlignment="1">
      <alignment horizontal="center"/>
    </xf>
    <xf numFmtId="166" fontId="6" fillId="0" borderId="0" xfId="0" applyNumberFormat="1" applyFont="1" applyAlignment="1">
      <alignment horizontal="center"/>
    </xf>
    <xf numFmtId="0" fontId="0" fillId="17" borderId="18" xfId="0" applyFill="1" applyBorder="1" applyAlignment="1">
      <alignment horizontal="right" indent="1"/>
    </xf>
    <xf numFmtId="0" fontId="3" fillId="17" borderId="18" xfId="0" applyFont="1" applyFill="1" applyBorder="1" applyAlignment="1">
      <alignment horizontal="center"/>
    </xf>
    <xf numFmtId="0" fontId="0" fillId="0" borderId="0" xfId="0" applyAlignment="1">
      <alignment horizontal="right" indent="1"/>
    </xf>
    <xf numFmtId="0" fontId="0" fillId="15" borderId="0" xfId="0" applyFill="1"/>
    <xf numFmtId="165" fontId="3" fillId="8" borderId="1" xfId="0" applyNumberFormat="1" applyFont="1" applyFill="1" applyBorder="1" applyAlignment="1">
      <alignment horizontal="center"/>
    </xf>
    <xf numFmtId="0" fontId="0" fillId="0" borderId="0" xfId="0" applyAlignment="1">
      <alignment horizontal="center"/>
    </xf>
    <xf numFmtId="0" fontId="0" fillId="0" borderId="1" xfId="0" applyBorder="1" applyAlignment="1">
      <alignment horizontal="left"/>
    </xf>
    <xf numFmtId="0" fontId="3" fillId="9" borderId="1" xfId="0" applyFont="1" applyFill="1" applyBorder="1" applyAlignment="1">
      <alignment horizontal="left"/>
    </xf>
    <xf numFmtId="0" fontId="0" fillId="0" borderId="1" xfId="0" applyBorder="1"/>
    <xf numFmtId="0" fontId="10" fillId="3" borderId="1" xfId="0" applyFont="1" applyFill="1" applyBorder="1" applyAlignment="1">
      <alignment horizontal="center" wrapText="1"/>
    </xf>
    <xf numFmtId="0" fontId="10" fillId="3" borderId="1" xfId="0" applyFont="1" applyFill="1" applyBorder="1" applyAlignment="1">
      <alignment horizontal="center"/>
    </xf>
    <xf numFmtId="0" fontId="2" fillId="3" borderId="1" xfId="0" applyFont="1" applyFill="1" applyBorder="1" applyAlignment="1">
      <alignment horizontal="center" wrapText="1"/>
    </xf>
    <xf numFmtId="42" fontId="3" fillId="2" borderId="1" xfId="0" applyNumberFormat="1" applyFont="1" applyFill="1" applyBorder="1"/>
    <xf numFmtId="9" fontId="3" fillId="2" borderId="1" xfId="0" applyNumberFormat="1" applyFont="1" applyFill="1" applyBorder="1" applyAlignment="1">
      <alignment horizontal="center"/>
    </xf>
    <xf numFmtId="42" fontId="3" fillId="4" borderId="1" xfId="0" applyNumberFormat="1" applyFont="1" applyFill="1" applyBorder="1"/>
    <xf numFmtId="1" fontId="3" fillId="4" borderId="1" xfId="1" applyNumberFormat="1" applyFont="1" applyFill="1" applyBorder="1" applyAlignment="1" applyProtection="1">
      <alignment horizontal="center"/>
    </xf>
    <xf numFmtId="164" fontId="0" fillId="4" borderId="1" xfId="1" applyNumberFormat="1" applyFont="1" applyFill="1" applyBorder="1" applyAlignment="1" applyProtection="1">
      <alignment horizontal="center"/>
    </xf>
    <xf numFmtId="42" fontId="0" fillId="4" borderId="1" xfId="0" applyNumberFormat="1" applyFill="1" applyBorder="1"/>
    <xf numFmtId="42" fontId="0" fillId="0" borderId="1" xfId="0" applyNumberFormat="1" applyBorder="1"/>
    <xf numFmtId="9" fontId="0" fillId="0" borderId="1" xfId="1" applyFont="1" applyFill="1" applyBorder="1" applyAlignment="1" applyProtection="1">
      <alignment horizontal="center"/>
    </xf>
    <xf numFmtId="1" fontId="0" fillId="0" borderId="1" xfId="1" applyNumberFormat="1" applyFont="1" applyFill="1" applyBorder="1" applyAlignment="1" applyProtection="1">
      <alignment horizontal="center"/>
    </xf>
    <xf numFmtId="164" fontId="0" fillId="0" borderId="1" xfId="1" applyNumberFormat="1" applyFont="1" applyFill="1" applyBorder="1" applyAlignment="1" applyProtection="1">
      <alignment horizontal="center"/>
    </xf>
    <xf numFmtId="42" fontId="0" fillId="2" borderId="1" xfId="0" applyNumberFormat="1" applyFill="1" applyBorder="1"/>
    <xf numFmtId="9" fontId="0" fillId="4" borderId="1" xfId="1" applyFont="1" applyFill="1" applyBorder="1" applyAlignment="1" applyProtection="1">
      <alignment horizontal="center"/>
    </xf>
    <xf numFmtId="1" fontId="0" fillId="4" borderId="1" xfId="1" applyNumberFormat="1" applyFont="1" applyFill="1" applyBorder="1" applyAlignment="1" applyProtection="1">
      <alignment horizontal="center"/>
    </xf>
    <xf numFmtId="0" fontId="7" fillId="0" borderId="0" xfId="0" applyFont="1" applyAlignment="1">
      <alignment horizontal="left" indent="2"/>
    </xf>
    <xf numFmtId="42" fontId="3" fillId="0" borderId="0" xfId="0" applyNumberFormat="1" applyFont="1"/>
    <xf numFmtId="0" fontId="3" fillId="0" borderId="0" xfId="0" applyFont="1"/>
    <xf numFmtId="41" fontId="3" fillId="0" borderId="17" xfId="0" applyNumberFormat="1" applyFont="1" applyBorder="1"/>
    <xf numFmtId="41" fontId="3" fillId="0" borderId="0" xfId="0" applyNumberFormat="1" applyFont="1"/>
    <xf numFmtId="42" fontId="3" fillId="0" borderId="16" xfId="0" applyNumberFormat="1" applyFont="1" applyBorder="1"/>
    <xf numFmtId="166" fontId="9" fillId="0" borderId="0" xfId="0" applyNumberFormat="1" applyFont="1"/>
    <xf numFmtId="1" fontId="3" fillId="6" borderId="1" xfId="0" applyNumberFormat="1" applyFont="1" applyFill="1" applyBorder="1" applyAlignment="1">
      <alignment horizontal="center"/>
    </xf>
    <xf numFmtId="0" fontId="0" fillId="0" borderId="0" xfId="0" applyAlignment="1">
      <alignment horizontal="right" vertical="center" indent="1"/>
    </xf>
    <xf numFmtId="42" fontId="3" fillId="7" borderId="1" xfId="0" applyNumberFormat="1" applyFont="1" applyFill="1" applyBorder="1" applyAlignment="1">
      <alignment vertical="center"/>
    </xf>
    <xf numFmtId="0" fontId="0" fillId="0" borderId="0" xfId="0" applyAlignment="1">
      <alignment vertical="center"/>
    </xf>
    <xf numFmtId="0" fontId="3" fillId="12" borderId="1" xfId="0" applyFont="1" applyFill="1" applyBorder="1" applyAlignment="1">
      <alignment horizontal="left" vertical="center"/>
    </xf>
    <xf numFmtId="0" fontId="0" fillId="12" borderId="1" xfId="0" applyFill="1" applyBorder="1" applyAlignment="1">
      <alignment vertical="center"/>
    </xf>
    <xf numFmtId="42" fontId="3" fillId="6" borderId="1" xfId="0" applyNumberFormat="1" applyFont="1" applyFill="1" applyBorder="1" applyAlignment="1">
      <alignment vertical="center"/>
    </xf>
    <xf numFmtId="42" fontId="0" fillId="0" borderId="0" xfId="0" applyNumberFormat="1"/>
    <xf numFmtId="0" fontId="3" fillId="0" borderId="0" xfId="0" applyFont="1" applyAlignment="1">
      <alignment horizontal="center"/>
    </xf>
    <xf numFmtId="165" fontId="3" fillId="0" borderId="0" xfId="0" applyNumberFormat="1" applyFont="1" applyAlignment="1">
      <alignment horizontal="center"/>
    </xf>
    <xf numFmtId="166" fontId="9" fillId="0" borderId="0" xfId="0" applyNumberFormat="1" applyFont="1" applyAlignment="1">
      <alignment horizontal="center"/>
    </xf>
    <xf numFmtId="1" fontId="0" fillId="15" borderId="25" xfId="0" applyNumberFormat="1" applyFill="1" applyBorder="1" applyAlignment="1" applyProtection="1">
      <alignment horizontal="center" vertical="center"/>
      <protection locked="0"/>
    </xf>
    <xf numFmtId="164" fontId="0" fillId="15" borderId="25" xfId="0" applyNumberFormat="1" applyFill="1" applyBorder="1" applyAlignment="1" applyProtection="1">
      <alignment horizontal="center" vertical="center"/>
      <protection locked="0"/>
    </xf>
    <xf numFmtId="42" fontId="0" fillId="15" borderId="25" xfId="0" applyNumberFormat="1" applyFill="1" applyBorder="1" applyAlignment="1" applyProtection="1">
      <alignment horizontal="center" vertical="center"/>
      <protection locked="0"/>
    </xf>
    <xf numFmtId="164" fontId="0" fillId="15" borderId="28" xfId="0" applyNumberFormat="1" applyFill="1" applyBorder="1" applyAlignment="1" applyProtection="1">
      <alignment horizontal="center" vertical="center"/>
      <protection locked="0"/>
    </xf>
    <xf numFmtId="164" fontId="3" fillId="0" borderId="0" xfId="1" applyNumberFormat="1" applyFont="1" applyAlignment="1" applyProtection="1"/>
    <xf numFmtId="0" fontId="5" fillId="0" borderId="0" xfId="0" applyFont="1" applyAlignment="1">
      <alignment horizontal="center"/>
    </xf>
    <xf numFmtId="166" fontId="5" fillId="0" borderId="0" xfId="0" applyNumberFormat="1" applyFont="1" applyAlignment="1">
      <alignment horizontal="center"/>
    </xf>
    <xf numFmtId="166" fontId="9" fillId="0" borderId="19" xfId="0" applyNumberFormat="1" applyFont="1" applyBorder="1" applyAlignment="1">
      <alignment horizontal="center"/>
    </xf>
    <xf numFmtId="166" fontId="11" fillId="0" borderId="0" xfId="0" applyNumberFormat="1" applyFont="1" applyAlignment="1">
      <alignment horizontal="center"/>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0" fillId="15" borderId="2" xfId="0" applyFill="1" applyBorder="1" applyAlignment="1">
      <alignment horizontal="left"/>
    </xf>
    <xf numFmtId="0" fontId="0" fillId="15" borderId="3" xfId="0" applyFill="1" applyBorder="1" applyAlignment="1">
      <alignment horizontal="left"/>
    </xf>
    <xf numFmtId="0" fontId="0" fillId="15" borderId="4" xfId="0" applyFill="1" applyBorder="1" applyAlignment="1">
      <alignment horizontal="left"/>
    </xf>
    <xf numFmtId="0" fontId="3" fillId="12" borderId="2" xfId="0" applyFont="1" applyFill="1" applyBorder="1" applyAlignment="1">
      <alignment horizontal="left" vertical="center"/>
    </xf>
    <xf numFmtId="0" fontId="3" fillId="12" borderId="3" xfId="0" applyFont="1" applyFill="1" applyBorder="1" applyAlignment="1">
      <alignment horizontal="left" vertical="center"/>
    </xf>
    <xf numFmtId="0" fontId="3" fillId="12" borderId="4" xfId="0" applyFont="1" applyFill="1" applyBorder="1" applyAlignment="1">
      <alignment horizontal="left" vertical="center"/>
    </xf>
    <xf numFmtId="0" fontId="3" fillId="11" borderId="2" xfId="0" applyFont="1" applyFill="1" applyBorder="1" applyAlignment="1">
      <alignment horizontal="left" vertical="center"/>
    </xf>
    <xf numFmtId="0" fontId="3" fillId="11" borderId="3" xfId="0" applyFont="1" applyFill="1" applyBorder="1" applyAlignment="1">
      <alignment horizontal="left" vertical="center"/>
    </xf>
    <xf numFmtId="0" fontId="3" fillId="11" borderId="4" xfId="0" applyFont="1" applyFill="1" applyBorder="1" applyAlignment="1">
      <alignment horizontal="left" vertical="center"/>
    </xf>
    <xf numFmtId="166" fontId="13" fillId="0" borderId="0" xfId="0" applyNumberFormat="1" applyFont="1" applyAlignment="1">
      <alignment horizontal="center"/>
    </xf>
    <xf numFmtId="0" fontId="3" fillId="11" borderId="2" xfId="0" applyFont="1" applyFill="1" applyBorder="1" applyAlignment="1">
      <alignment horizontal="left"/>
    </xf>
    <xf numFmtId="0" fontId="3" fillId="11" borderId="3" xfId="0" applyFont="1" applyFill="1" applyBorder="1" applyAlignment="1">
      <alignment horizontal="left"/>
    </xf>
    <xf numFmtId="0" fontId="3" fillId="11" borderId="4" xfId="0" applyFont="1" applyFill="1" applyBorder="1" applyAlignment="1">
      <alignment horizontal="left"/>
    </xf>
    <xf numFmtId="0" fontId="0" fillId="15" borderId="20" xfId="0" applyFill="1" applyBorder="1" applyAlignment="1">
      <alignment horizontal="left"/>
    </xf>
    <xf numFmtId="0" fontId="0" fillId="15" borderId="1" xfId="0" applyFill="1" applyBorder="1" applyAlignment="1">
      <alignment horizontal="left"/>
    </xf>
    <xf numFmtId="0" fontId="3" fillId="10" borderId="1" xfId="0" applyFont="1" applyFill="1" applyBorder="1" applyAlignment="1">
      <alignment horizontal="left"/>
    </xf>
    <xf numFmtId="0" fontId="3" fillId="15" borderId="1" xfId="0" applyFont="1" applyFill="1" applyBorder="1" applyAlignment="1">
      <alignment horizontal="left"/>
    </xf>
    <xf numFmtId="0" fontId="3" fillId="9" borderId="1" xfId="0" applyFont="1" applyFill="1" applyBorder="1" applyAlignment="1">
      <alignment horizontal="left"/>
    </xf>
    <xf numFmtId="0" fontId="3" fillId="17" borderId="18" xfId="0" applyFont="1" applyFill="1" applyBorder="1" applyAlignment="1">
      <alignment horizontal="center"/>
    </xf>
    <xf numFmtId="166" fontId="3" fillId="0" borderId="13" xfId="0" applyNumberFormat="1" applyFont="1" applyBorder="1" applyAlignment="1">
      <alignment horizontal="center"/>
    </xf>
    <xf numFmtId="166" fontId="3" fillId="0" borderId="14" xfId="0" applyNumberFormat="1" applyFont="1" applyBorder="1" applyAlignment="1">
      <alignment horizontal="center"/>
    </xf>
    <xf numFmtId="166" fontId="3" fillId="0" borderId="15" xfId="0" applyNumberFormat="1" applyFont="1" applyBorder="1" applyAlignment="1">
      <alignment horizontal="center"/>
    </xf>
    <xf numFmtId="166" fontId="11" fillId="0" borderId="0" xfId="0" applyNumberFormat="1" applyFont="1" applyAlignment="1" applyProtection="1">
      <alignment horizontal="center" vertical="center"/>
    </xf>
    <xf numFmtId="0" fontId="0" fillId="0" borderId="0" xfId="0" applyProtection="1"/>
    <xf numFmtId="0" fontId="3" fillId="4" borderId="32" xfId="0" applyFont="1" applyFill="1" applyBorder="1" applyAlignment="1" applyProtection="1">
      <alignment horizontal="center"/>
    </xf>
    <xf numFmtId="0" fontId="3" fillId="4" borderId="33" xfId="0" applyFont="1" applyFill="1" applyBorder="1" applyAlignment="1" applyProtection="1">
      <alignment horizontal="center"/>
    </xf>
    <xf numFmtId="0" fontId="3" fillId="4" borderId="34" xfId="0" applyFont="1" applyFill="1" applyBorder="1" applyAlignment="1" applyProtection="1">
      <alignment horizontal="center"/>
    </xf>
    <xf numFmtId="0" fontId="0" fillId="0" borderId="6" xfId="0" applyBorder="1" applyAlignment="1" applyProtection="1">
      <alignment horizontal="right"/>
    </xf>
    <xf numFmtId="0" fontId="0" fillId="0" borderId="7" xfId="0" applyBorder="1" applyAlignment="1" applyProtection="1">
      <alignment horizontal="right"/>
    </xf>
    <xf numFmtId="1" fontId="0" fillId="0" borderId="8" xfId="0" applyNumberFormat="1" applyBorder="1" applyAlignment="1" applyProtection="1">
      <alignment horizontal="center"/>
    </xf>
    <xf numFmtId="0" fontId="0" fillId="0" borderId="9" xfId="0" applyBorder="1" applyAlignment="1" applyProtection="1">
      <alignment horizontal="right"/>
    </xf>
    <xf numFmtId="0" fontId="0" fillId="0" borderId="0" xfId="0" applyAlignment="1" applyProtection="1">
      <alignment horizontal="right"/>
    </xf>
    <xf numFmtId="42" fontId="0" fillId="0" borderId="6" xfId="0" applyNumberFormat="1" applyBorder="1" applyProtection="1"/>
    <xf numFmtId="42" fontId="0" fillId="0" borderId="8" xfId="0" applyNumberFormat="1" applyBorder="1" applyAlignment="1" applyProtection="1">
      <alignment horizontal="center" vertical="center"/>
    </xf>
    <xf numFmtId="0" fontId="12" fillId="19" borderId="9" xfId="0" applyFont="1" applyFill="1" applyBorder="1" applyAlignment="1" applyProtection="1">
      <alignment horizontal="right"/>
    </xf>
    <xf numFmtId="0" fontId="0" fillId="19" borderId="0" xfId="0" applyFill="1" applyAlignment="1" applyProtection="1">
      <alignment horizontal="right"/>
    </xf>
    <xf numFmtId="42" fontId="0" fillId="19" borderId="10" xfId="0" applyNumberFormat="1" applyFill="1" applyBorder="1" applyProtection="1"/>
    <xf numFmtId="42" fontId="0" fillId="0" borderId="12" xfId="0" applyNumberFormat="1" applyBorder="1" applyAlignment="1" applyProtection="1">
      <alignment horizontal="center" vertical="center"/>
    </xf>
    <xf numFmtId="42" fontId="0" fillId="19" borderId="5" xfId="0" applyNumberFormat="1" applyFill="1" applyBorder="1" applyProtection="1"/>
    <xf numFmtId="0" fontId="0" fillId="18" borderId="9" xfId="0" applyFill="1" applyBorder="1" applyProtection="1"/>
    <xf numFmtId="0" fontId="0" fillId="18" borderId="0" xfId="0" applyFill="1" applyProtection="1"/>
    <xf numFmtId="0" fontId="12" fillId="18" borderId="0" xfId="0" applyFont="1" applyFill="1" applyAlignment="1" applyProtection="1">
      <alignment horizontal="right" indent="1"/>
    </xf>
    <xf numFmtId="42" fontId="0" fillId="18" borderId="5" xfId="0" applyNumberFormat="1" applyFill="1" applyBorder="1" applyProtection="1"/>
    <xf numFmtId="0" fontId="0" fillId="18" borderId="0" xfId="0" applyFill="1" applyAlignment="1" applyProtection="1">
      <alignment horizontal="right"/>
    </xf>
    <xf numFmtId="0" fontId="0" fillId="0" borderId="10" xfId="0" applyBorder="1" applyProtection="1"/>
    <xf numFmtId="0" fontId="0" fillId="0" borderId="11" xfId="0" applyBorder="1" applyAlignment="1" applyProtection="1">
      <alignment horizontal="center"/>
    </xf>
    <xf numFmtId="42" fontId="0" fillId="0" borderId="12" xfId="0" applyNumberFormat="1" applyBorder="1" applyProtection="1"/>
    <xf numFmtId="0" fontId="3" fillId="0" borderId="26" xfId="0" applyFont="1" applyBorder="1" applyAlignment="1" applyProtection="1">
      <alignment horizontal="center" vertical="top"/>
    </xf>
    <xf numFmtId="0" fontId="3" fillId="0" borderId="27" xfId="0" applyFont="1" applyBorder="1" applyAlignment="1" applyProtection="1">
      <alignment horizontal="left" vertical="top" wrapText="1" indent="1"/>
    </xf>
    <xf numFmtId="0" fontId="0" fillId="0" borderId="27" xfId="0" applyBorder="1" applyAlignment="1" applyProtection="1">
      <alignment horizontal="left" vertical="top" indent="1"/>
    </xf>
    <xf numFmtId="0" fontId="0" fillId="0" borderId="27" xfId="0" applyBorder="1" applyAlignment="1" applyProtection="1">
      <alignment horizontal="center"/>
    </xf>
    <xf numFmtId="0" fontId="3" fillId="4" borderId="24" xfId="0" applyFont="1" applyFill="1" applyBorder="1" applyAlignment="1" applyProtection="1">
      <alignment horizontal="center" vertical="top"/>
    </xf>
    <xf numFmtId="0" fontId="0" fillId="4" borderId="18" xfId="0" applyFill="1" applyBorder="1" applyAlignment="1" applyProtection="1">
      <alignment horizontal="left" vertical="top" wrapText="1" indent="1"/>
    </xf>
    <xf numFmtId="0" fontId="0" fillId="4" borderId="18" xfId="0" applyFill="1" applyBorder="1" applyAlignment="1" applyProtection="1">
      <alignment horizontal="left" vertical="top" indent="1"/>
    </xf>
    <xf numFmtId="0" fontId="0" fillId="4" borderId="18" xfId="0" applyFill="1" applyBorder="1" applyAlignment="1" applyProtection="1">
      <alignment horizontal="center" vertical="center"/>
    </xf>
    <xf numFmtId="0" fontId="3" fillId="0" borderId="24" xfId="0" applyFont="1" applyBorder="1" applyAlignment="1" applyProtection="1">
      <alignment horizontal="center" vertical="top"/>
    </xf>
    <xf numFmtId="0" fontId="0" fillId="0" borderId="18" xfId="0" applyBorder="1" applyAlignment="1" applyProtection="1">
      <alignment horizontal="left" vertical="top" wrapText="1" indent="1"/>
    </xf>
    <xf numFmtId="0" fontId="0" fillId="0" borderId="18" xfId="0" applyBorder="1" applyAlignment="1" applyProtection="1">
      <alignment horizontal="left" vertical="top" indent="1"/>
    </xf>
    <xf numFmtId="0" fontId="0" fillId="0" borderId="18" xfId="0" applyBorder="1" applyAlignment="1" applyProtection="1">
      <alignment horizontal="center" vertical="center"/>
    </xf>
    <xf numFmtId="0" fontId="0" fillId="4" borderId="18" xfId="0" applyFont="1" applyFill="1" applyBorder="1" applyAlignment="1" applyProtection="1">
      <alignment horizontal="left" vertical="top" wrapText="1" indent="1"/>
    </xf>
    <xf numFmtId="0" fontId="0" fillId="4" borderId="18" xfId="0" applyFont="1" applyFill="1" applyBorder="1" applyAlignment="1" applyProtection="1">
      <alignment horizontal="left" vertical="top" indent="1"/>
    </xf>
    <xf numFmtId="0" fontId="3" fillId="0" borderId="18" xfId="0" applyFont="1" applyBorder="1" applyAlignment="1" applyProtection="1">
      <alignment horizontal="left" vertical="top" wrapText="1" indent="1"/>
    </xf>
    <xf numFmtId="0" fontId="3" fillId="4" borderId="18" xfId="0" applyFont="1" applyFill="1" applyBorder="1" applyAlignment="1" applyProtection="1">
      <alignment horizontal="left" vertical="top" indent="1"/>
    </xf>
    <xf numFmtId="0" fontId="3" fillId="0" borderId="18" xfId="0" applyFont="1" applyBorder="1" applyAlignment="1" applyProtection="1">
      <alignment horizontal="left" vertical="top" indent="1"/>
    </xf>
    <xf numFmtId="0" fontId="5" fillId="0" borderId="0" xfId="0" applyFont="1" applyAlignment="1" applyProtection="1">
      <alignment horizontal="center"/>
    </xf>
    <xf numFmtId="166" fontId="5" fillId="0" borderId="0" xfId="0" applyNumberFormat="1" applyFont="1" applyAlignment="1" applyProtection="1">
      <alignment horizontal="center"/>
    </xf>
    <xf numFmtId="0" fontId="0" fillId="0" borderId="21" xfId="0" applyBorder="1" applyAlignment="1" applyProtection="1">
      <alignment horizontal="left" vertical="center" wrapText="1" indent="1"/>
    </xf>
    <xf numFmtId="0" fontId="0" fillId="0" borderId="22" xfId="0" applyBorder="1" applyAlignment="1" applyProtection="1">
      <alignment horizontal="left" vertical="center" wrapText="1" indent="1"/>
    </xf>
    <xf numFmtId="0" fontId="0" fillId="0" borderId="23" xfId="0" applyBorder="1" applyAlignment="1" applyProtection="1">
      <alignment horizontal="left" vertical="center" wrapText="1" indent="1"/>
    </xf>
    <xf numFmtId="0" fontId="0" fillId="0" borderId="24" xfId="0" applyBorder="1" applyAlignment="1" applyProtection="1">
      <alignment horizontal="left" vertical="center" wrapText="1" indent="1"/>
    </xf>
    <xf numFmtId="0" fontId="0" fillId="0" borderId="18" xfId="0" applyBorder="1" applyAlignment="1" applyProtection="1">
      <alignment horizontal="left" vertical="center" wrapText="1" indent="1"/>
    </xf>
    <xf numFmtId="0" fontId="0" fillId="0" borderId="25" xfId="0" applyBorder="1" applyAlignment="1" applyProtection="1">
      <alignment horizontal="left" vertical="center" wrapText="1" indent="1"/>
    </xf>
    <xf numFmtId="0" fontId="0" fillId="0" borderId="26" xfId="0" applyBorder="1" applyAlignment="1" applyProtection="1">
      <alignment horizontal="left" vertical="center" wrapText="1" indent="1"/>
    </xf>
    <xf numFmtId="0" fontId="0" fillId="0" borderId="27" xfId="0" applyBorder="1" applyAlignment="1" applyProtection="1">
      <alignment horizontal="left" vertical="center" wrapText="1" indent="1"/>
    </xf>
    <xf numFmtId="0" fontId="0" fillId="0" borderId="28" xfId="0" applyBorder="1" applyAlignment="1" applyProtection="1">
      <alignment horizontal="left" vertical="center" wrapText="1" indent="1"/>
    </xf>
    <xf numFmtId="0" fontId="3" fillId="14" borderId="29" xfId="0" applyFont="1" applyFill="1" applyBorder="1" applyAlignment="1" applyProtection="1">
      <alignment horizontal="center"/>
    </xf>
    <xf numFmtId="0" fontId="3" fillId="14" borderId="30" xfId="0" applyFont="1" applyFill="1" applyBorder="1" applyAlignment="1" applyProtection="1">
      <alignment horizontal="center"/>
    </xf>
    <xf numFmtId="0" fontId="3" fillId="14" borderId="30" xfId="0" applyFont="1" applyFill="1" applyBorder="1" applyAlignment="1" applyProtection="1">
      <alignment horizontal="center"/>
    </xf>
    <xf numFmtId="0" fontId="3" fillId="14" borderId="31" xfId="0" applyFont="1" applyFill="1" applyBorder="1" applyAlignment="1" applyProtection="1">
      <alignment horizontal="center"/>
    </xf>
    <xf numFmtId="1" fontId="4" fillId="0" borderId="0" xfId="0" applyNumberFormat="1" applyFont="1" applyAlignment="1" applyProtection="1">
      <alignment horizontal="center"/>
    </xf>
    <xf numFmtId="1" fontId="4" fillId="0" borderId="5" xfId="0" applyNumberFormat="1"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0" fillId="0" borderId="0" xfId="0" applyAlignment="1" applyProtection="1">
      <alignment horizontal="center"/>
    </xf>
    <xf numFmtId="42" fontId="3" fillId="0" borderId="9" xfId="0" applyNumberFormat="1" applyFont="1" applyBorder="1" applyProtection="1"/>
    <xf numFmtId="42" fontId="3" fillId="0" borderId="0" xfId="0" applyNumberFormat="1" applyFont="1" applyProtection="1"/>
    <xf numFmtId="42" fontId="3" fillId="0" borderId="5" xfId="0" applyNumberFormat="1" applyFont="1" applyBorder="1" applyProtection="1"/>
    <xf numFmtId="42" fontId="0" fillId="0" borderId="0" xfId="0" applyNumberFormat="1" applyProtection="1"/>
    <xf numFmtId="1" fontId="0" fillId="0" borderId="0" xfId="0" applyNumberFormat="1" applyAlignment="1" applyProtection="1">
      <alignment horizontal="center"/>
    </xf>
    <xf numFmtId="0" fontId="3" fillId="0" borderId="10" xfId="0" applyFont="1" applyBorder="1" applyProtection="1"/>
    <xf numFmtId="0" fontId="3" fillId="0" borderId="11" xfId="0" applyFont="1" applyBorder="1" applyAlignment="1" applyProtection="1">
      <alignment horizontal="right"/>
    </xf>
    <xf numFmtId="42" fontId="3" fillId="0" borderId="11" xfId="0" applyNumberFormat="1" applyFont="1" applyBorder="1" applyProtection="1"/>
    <xf numFmtId="0" fontId="3" fillId="0" borderId="12" xfId="0" applyFont="1" applyBorder="1" applyProtection="1"/>
    <xf numFmtId="0" fontId="3" fillId="0" borderId="0" xfId="0" applyFont="1" applyProtection="1"/>
    <xf numFmtId="1" fontId="3" fillId="0" borderId="0" xfId="0" applyNumberFormat="1" applyFont="1" applyAlignment="1" applyProtection="1">
      <alignment horizontal="center"/>
    </xf>
    <xf numFmtId="0" fontId="0" fillId="0" borderId="0" xfId="0" applyAlignment="1" applyProtection="1">
      <alignment horizontal="left"/>
    </xf>
    <xf numFmtId="0" fontId="4" fillId="5" borderId="6"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1" fontId="4" fillId="5" borderId="6" xfId="0" applyNumberFormat="1" applyFont="1" applyFill="1" applyBorder="1" applyAlignment="1" applyProtection="1">
      <alignment horizontal="center"/>
    </xf>
    <xf numFmtId="42" fontId="4" fillId="5" borderId="8" xfId="0" applyNumberFormat="1" applyFont="1" applyFill="1" applyBorder="1" applyProtection="1"/>
    <xf numFmtId="0" fontId="3" fillId="0" borderId="0" xfId="0" applyFont="1" applyAlignment="1" applyProtection="1">
      <alignment horizontal="left"/>
    </xf>
    <xf numFmtId="0" fontId="4" fillId="5" borderId="10"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1" fontId="4" fillId="5" borderId="10" xfId="0" applyNumberFormat="1" applyFont="1" applyFill="1" applyBorder="1" applyAlignment="1" applyProtection="1">
      <alignment horizontal="center"/>
    </xf>
    <xf numFmtId="42" fontId="4" fillId="5" borderId="12" xfId="0" applyNumberFormat="1" applyFont="1" applyFill="1" applyBorder="1" applyProtection="1"/>
    <xf numFmtId="0" fontId="3" fillId="0" borderId="0" xfId="0" applyFont="1" applyAlignment="1" applyProtection="1">
      <alignment horizontal="right"/>
    </xf>
    <xf numFmtId="164" fontId="3" fillId="0" borderId="0" xfId="0" applyNumberFormat="1" applyFont="1" applyAlignment="1" applyProtection="1">
      <alignment horizontal="center"/>
    </xf>
    <xf numFmtId="0" fontId="0" fillId="0" borderId="0" xfId="0" applyAlignment="1" applyProtection="1">
      <alignment horizontal="center" wrapText="1"/>
    </xf>
    <xf numFmtId="164" fontId="0" fillId="0" borderId="0" xfId="0" applyNumberFormat="1" applyAlignment="1" applyProtection="1">
      <alignment horizontal="center"/>
    </xf>
    <xf numFmtId="0" fontId="5" fillId="0" borderId="0" xfId="0" applyFont="1" applyProtection="1"/>
    <xf numFmtId="0" fontId="5" fillId="0" borderId="0" xfId="0" applyFont="1" applyAlignment="1" applyProtection="1">
      <alignment horizontal="center"/>
    </xf>
    <xf numFmtId="166" fontId="5" fillId="0" borderId="0" xfId="0" applyNumberFormat="1" applyFont="1" applyProtection="1"/>
    <xf numFmtId="166" fontId="11" fillId="0" borderId="0" xfId="0" applyNumberFormat="1" applyFont="1" applyAlignment="1" applyProtection="1">
      <alignment vertical="center"/>
    </xf>
    <xf numFmtId="0" fontId="0" fillId="0" borderId="0" xfId="0" applyAlignment="1" applyProtection="1">
      <alignment vertical="center"/>
    </xf>
    <xf numFmtId="0" fontId="14" fillId="0" borderId="0" xfId="0" applyFont="1" applyAlignment="1" applyProtection="1">
      <alignment horizontal="left" vertical="center" wrapText="1" indent="1"/>
    </xf>
  </cellXfs>
  <cellStyles count="2">
    <cellStyle name="Normal" xfId="0" builtinId="0"/>
    <cellStyle name="Percent" xfId="1" builtinId="5"/>
  </cellStyles>
  <dxfs count="24">
    <dxf>
      <protection locked="1" hidden="0"/>
    </dxf>
    <dxf>
      <alignment horizontal="center" vertical="bottom" textRotation="0" wrapText="0" indent="0" justifyLastLine="0" shrinkToFit="0" readingOrder="0"/>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164" formatCode="0.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32" formatCode="_(&quot;$&quot;* #,##0_);_(&quot;$&quot;* \(#,##0\);_(&quot;$&quot;* &quot;-&quot;_);_(@_)"/>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color auto="1"/>
      </font>
      <fill>
        <patternFill>
          <bgColor rgb="FFFFC000"/>
        </patternFill>
      </fill>
    </dxf>
    <dxf>
      <font>
        <color auto="1"/>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C6EFCE"/>
      <color rgb="FFCDACE6"/>
      <color rgb="FFDEC8EE"/>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98937</xdr:colOff>
      <xdr:row>3</xdr:row>
      <xdr:rowOff>97063</xdr:rowOff>
    </xdr:to>
    <xdr:pic>
      <xdr:nvPicPr>
        <xdr:cNvPr id="2" name="Picture 1">
          <a:extLst>
            <a:ext uri="{FF2B5EF4-FFF2-40B4-BE49-F238E27FC236}">
              <a16:creationId xmlns:a16="http://schemas.microsoft.com/office/drawing/2014/main" id="{1BD6E61F-D3AF-4D44-9311-66370F956D82}"/>
            </a:ext>
          </a:extLst>
        </xdr:cNvPr>
        <xdr:cNvPicPr>
          <a:picLocks noChangeAspect="1"/>
        </xdr:cNvPicPr>
      </xdr:nvPicPr>
      <xdr:blipFill>
        <a:blip xmlns:r="http://schemas.openxmlformats.org/officeDocument/2006/relationships" r:embed="rId1"/>
        <a:stretch>
          <a:fillRect/>
        </a:stretch>
      </xdr:blipFill>
      <xdr:spPr>
        <a:xfrm>
          <a:off x="2282783" y="176585"/>
          <a:ext cx="1476113" cy="4883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86237</xdr:colOff>
      <xdr:row>3</xdr:row>
      <xdr:rowOff>108493</xdr:rowOff>
    </xdr:to>
    <xdr:pic>
      <xdr:nvPicPr>
        <xdr:cNvPr id="2" name="Picture 1">
          <a:extLst>
            <a:ext uri="{FF2B5EF4-FFF2-40B4-BE49-F238E27FC236}">
              <a16:creationId xmlns:a16="http://schemas.microsoft.com/office/drawing/2014/main" id="{217B494C-31E5-4559-9C2D-B131034D92C7}"/>
            </a:ext>
          </a:extLst>
        </xdr:cNvPr>
        <xdr:cNvPicPr>
          <a:picLocks noChangeAspect="1"/>
        </xdr:cNvPicPr>
      </xdr:nvPicPr>
      <xdr:blipFill>
        <a:blip xmlns:r="http://schemas.openxmlformats.org/officeDocument/2006/relationships" r:embed="rId1"/>
        <a:stretch>
          <a:fillRect/>
        </a:stretch>
      </xdr:blipFill>
      <xdr:spPr>
        <a:xfrm>
          <a:off x="2311511" y="176585"/>
          <a:ext cx="1494666" cy="505672"/>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xdr:colOff>
      <xdr:row>24</xdr:row>
      <xdr:rowOff>95252</xdr:rowOff>
    </xdr:from>
    <xdr:to>
      <xdr:col>1</xdr:col>
      <xdr:colOff>544830</xdr:colOff>
      <xdr:row>34</xdr:row>
      <xdr:rowOff>0</xdr:rowOff>
    </xdr:to>
    <xdr:sp macro="" textlink="">
      <xdr:nvSpPr>
        <xdr:cNvPr id="2" name="TextBox 1">
          <a:extLst>
            <a:ext uri="{FF2B5EF4-FFF2-40B4-BE49-F238E27FC236}">
              <a16:creationId xmlns:a16="http://schemas.microsoft.com/office/drawing/2014/main" id="{E83FE242-3D48-42AA-A1F0-7665805FA1F5}"/>
            </a:ext>
          </a:extLst>
        </xdr:cNvPr>
        <xdr:cNvSpPr txBox="1"/>
      </xdr:nvSpPr>
      <xdr:spPr>
        <a:xfrm rot="16200000">
          <a:off x="-382905" y="5594987"/>
          <a:ext cx="172593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FF0000"/>
              </a:solidFill>
            </a:rPr>
            <a:t>High Cost of Waiting</a:t>
          </a:r>
        </a:p>
      </xdr:txBody>
    </xdr:sp>
    <xdr:clientData/>
  </xdr:twoCellAnchor>
  <xdr:twoCellAnchor editAs="oneCell">
    <xdr:from>
      <xdr:col>2</xdr:col>
      <xdr:colOff>790070</xdr:colOff>
      <xdr:row>0</xdr:row>
      <xdr:rowOff>144780</xdr:rowOff>
    </xdr:from>
    <xdr:to>
      <xdr:col>5</xdr:col>
      <xdr:colOff>104433</xdr:colOff>
      <xdr:row>3</xdr:row>
      <xdr:rowOff>77958</xdr:rowOff>
    </xdr:to>
    <xdr:pic>
      <xdr:nvPicPr>
        <xdr:cNvPr id="4" name="Picture 3">
          <a:extLst>
            <a:ext uri="{FF2B5EF4-FFF2-40B4-BE49-F238E27FC236}">
              <a16:creationId xmlns:a16="http://schemas.microsoft.com/office/drawing/2014/main" id="{C0BE81F7-7F42-4422-B986-AA01BC338348}"/>
            </a:ext>
          </a:extLst>
        </xdr:cNvPr>
        <xdr:cNvPicPr>
          <a:picLocks noChangeAspect="1"/>
        </xdr:cNvPicPr>
      </xdr:nvPicPr>
      <xdr:blipFill>
        <a:blip xmlns:r="http://schemas.openxmlformats.org/officeDocument/2006/relationships" r:embed="rId1"/>
        <a:stretch>
          <a:fillRect/>
        </a:stretch>
      </xdr:blipFill>
      <xdr:spPr>
        <a:xfrm>
          <a:off x="1491978" y="144780"/>
          <a:ext cx="1496859" cy="508962"/>
        </a:xfrm>
        <a:prstGeom prst="rect">
          <a:avLst/>
        </a:prstGeom>
      </xdr:spPr>
    </xdr:pic>
    <xdr:clientData/>
  </xdr:twoCellAnchor>
  <xdr:twoCellAnchor>
    <xdr:from>
      <xdr:col>1</xdr:col>
      <xdr:colOff>619653</xdr:colOff>
      <xdr:row>25</xdr:row>
      <xdr:rowOff>7620</xdr:rowOff>
    </xdr:from>
    <xdr:to>
      <xdr:col>6</xdr:col>
      <xdr:colOff>444176</xdr:colOff>
      <xdr:row>33</xdr:row>
      <xdr:rowOff>22860</xdr:rowOff>
    </xdr:to>
    <xdr:sp macro="" textlink="">
      <xdr:nvSpPr>
        <xdr:cNvPr id="5" name="Rectangle 4">
          <a:extLst>
            <a:ext uri="{FF2B5EF4-FFF2-40B4-BE49-F238E27FC236}">
              <a16:creationId xmlns:a16="http://schemas.microsoft.com/office/drawing/2014/main" id="{BAFF6D54-B3CC-44A3-A212-3EEF382B5AA7}"/>
            </a:ext>
          </a:extLst>
        </xdr:cNvPr>
        <xdr:cNvSpPr/>
      </xdr:nvSpPr>
      <xdr:spPr>
        <a:xfrm>
          <a:off x="685457" y="4827756"/>
          <a:ext cx="3558894" cy="15945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350520</xdr:colOff>
      <xdr:row>2</xdr:row>
      <xdr:rowOff>30480</xdr:rowOff>
    </xdr:from>
    <xdr:to>
      <xdr:col>3</xdr:col>
      <xdr:colOff>59689</xdr:colOff>
      <xdr:row>4</xdr:row>
      <xdr:rowOff>135890</xdr:rowOff>
    </xdr:to>
    <xdr:pic>
      <xdr:nvPicPr>
        <xdr:cNvPr id="2" name="Picture 1">
          <a:extLst>
            <a:ext uri="{FF2B5EF4-FFF2-40B4-BE49-F238E27FC236}">
              <a16:creationId xmlns:a16="http://schemas.microsoft.com/office/drawing/2014/main" id="{C032759A-5E6B-4A4A-B3BD-DDC84B8C5400}"/>
            </a:ext>
          </a:extLst>
        </xdr:cNvPr>
        <xdr:cNvPicPr>
          <a:picLocks noChangeAspect="1"/>
        </xdr:cNvPicPr>
      </xdr:nvPicPr>
      <xdr:blipFill>
        <a:blip xmlns:r="http://schemas.openxmlformats.org/officeDocument/2006/relationships" r:embed="rId1"/>
        <a:stretch>
          <a:fillRect/>
        </a:stretch>
      </xdr:blipFill>
      <xdr:spPr>
        <a:xfrm>
          <a:off x="350520" y="381000"/>
          <a:ext cx="1440179" cy="480060"/>
        </a:xfrm>
        <a:prstGeom prst="rect">
          <a:avLst/>
        </a:prstGeom>
        <a:solidFill>
          <a:schemeClr val="bg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8EDF9E-97F8-4737-A007-1A25BDA0671D}" name="Table4" displayName="Table4" ref="A10:I610" totalsRowShown="0" headerRowDxfId="1" dataDxfId="0">
  <autoFilter ref="A10:I610" xr:uid="{77999A56-F72A-4FB9-BA59-ABA474D10550}"/>
  <tableColumns count="9">
    <tableColumn id="1" xr3:uid="{CF130798-452B-42E2-B81C-9972E92A8689}" name="Mes" dataDxfId="10">
      <calculatedColumnFormula>IF(A10&lt;($A$8*12),A10+1,"")</calculatedColumnFormula>
    </tableColumn>
    <tableColumn id="2" xr3:uid="{86C0B874-748E-4ACF-83DD-792E287AC130}" name="Year" dataDxfId="9">
      <calculatedColumnFormula>IF(A11&gt;$A$8*12,"",VLOOKUP(A11,Lists!B6:E606,2,FALSE))</calculatedColumnFormula>
    </tableColumn>
    <tableColumn id="3" xr3:uid="{F492E605-2935-4FCA-8EC9-D5D92AA5D2B5}" name="Edad" dataDxfId="8">
      <calculatedColumnFormula>IF(A11&gt;$A$8*12,"",VLOOKUP(A11,Lists!$B$6:$D$606,3,FALSE))</calculatedColumnFormula>
    </tableColumn>
    <tableColumn id="4" xr3:uid="{ACE42DCD-1E77-46DE-A977-6F9759BC2B09}" name="Inv_x000a_Rate" dataDxfId="7"/>
    <tableColumn id="5" xr3:uid="{2902961C-E253-48B7-B339-572F8AE300F7}" name="Beg Bal" dataDxfId="6">
      <calculatedColumnFormula>IF(A11&gt;$A$8*12,"",+I10)</calculatedColumnFormula>
    </tableColumn>
    <tableColumn id="6" xr3:uid="{E6EEF172-60DD-4408-A486-0E87E348F391}" name="Contrib" dataDxfId="5">
      <calculatedColumnFormula>IF(A11&gt;$A$8*12,"",F10)</calculatedColumnFormula>
    </tableColumn>
    <tableColumn id="7" xr3:uid="{1A9ABAB6-1D4C-496C-9FF2-219889CD2BDD}" name="Earns" dataDxfId="4">
      <calculatedColumnFormula>IF(A11&gt;$A$8*12,"",ROUND((+E11+F11)*D11/12,0))</calculatedColumnFormula>
    </tableColumn>
    <tableColumn id="8" xr3:uid="{74DA6706-F064-4599-A710-666EFC3D9A9E}" name="Distrib" dataDxfId="3">
      <calculatedColumnFormula>IF(A11&gt;$A$8*12,"",VLOOKUP(A11,Lists!B6:E606,4,FALSE))</calculatedColumnFormula>
    </tableColumn>
    <tableColumn id="9" xr3:uid="{5CF600E9-1564-4154-96E3-7AFB8D56388C}" name="End Bal" dataDxfId="2">
      <calculatedColumnFormula>IF(A11&gt;$A$8*12,"",+E11+F11+G11-H11)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013C54-7A7D-48CB-A5A6-B57D8F19EF24}" name="Table1" displayName="Table1" ref="B6:E606" totalsRowShown="0" headerRowDxfId="16" dataDxfId="15">
  <autoFilter ref="B6:E606" xr:uid="{6BC52751-A8B9-4775-83EC-C0659CD2A792}"/>
  <tableColumns count="4">
    <tableColumn id="1" xr3:uid="{B9E40B28-B98E-4682-931B-6F00E633B756}" name="Month" dataDxfId="14"/>
    <tableColumn id="3" xr3:uid="{8F4DD90E-B832-4442-B95E-BA381B958FDE}" name="Year" dataDxfId="13"/>
    <tableColumn id="4" xr3:uid="{25E513D6-2377-402D-80A3-A5D49DE71173}" name="Age" dataDxfId="12">
      <calculatedColumnFormula>+$N$4-1+B7</calculatedColumnFormula>
    </tableColumn>
    <tableColumn id="5" xr3:uid="{A1FB93C6-D898-4EDD-AC7A-390EC8AAAE87}" name="Dist"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CF89-904B-47C2-B075-9448FBD0497E}">
  <sheetPr>
    <tabColor rgb="FFFFFF00"/>
    <pageSetUpPr fitToPage="1"/>
  </sheetPr>
  <dimension ref="A5:XFD18"/>
  <sheetViews>
    <sheetView showGridLines="0" tabSelected="1" zoomScale="115" zoomScaleNormal="115" workbookViewId="0">
      <selection sqref="A1:XFD1048576"/>
    </sheetView>
  </sheetViews>
  <sheetFormatPr defaultColWidth="8.7109375" defaultRowHeight="15" x14ac:dyDescent="0.25"/>
  <cols>
    <col min="1" max="1" width="8.7109375" style="98"/>
    <col min="2" max="7" width="10.7109375" style="98" customWidth="1"/>
    <col min="8" max="8" width="11" style="98" bestFit="1" customWidth="1"/>
    <col min="9" max="15" width="8.7109375" style="98"/>
    <col min="16" max="16" width="19.85546875" style="98" customWidth="1"/>
    <col min="17" max="16384" width="8.7109375" style="98"/>
  </cols>
  <sheetData>
    <row r="5" spans="1:9" ht="18.75" x14ac:dyDescent="0.3">
      <c r="A5" s="139" t="s">
        <v>56</v>
      </c>
      <c r="B5" s="139"/>
      <c r="C5" s="139"/>
      <c r="D5" s="139"/>
      <c r="E5" s="139"/>
      <c r="F5" s="139"/>
      <c r="G5" s="139"/>
      <c r="H5" s="139"/>
      <c r="I5" s="185"/>
    </row>
    <row r="6" spans="1:9" ht="18.75" x14ac:dyDescent="0.3">
      <c r="A6" s="139" t="s">
        <v>57</v>
      </c>
      <c r="B6" s="139"/>
      <c r="C6" s="139"/>
      <c r="D6" s="139"/>
      <c r="E6" s="139"/>
      <c r="F6" s="139"/>
      <c r="G6" s="139"/>
      <c r="H6" s="139"/>
      <c r="I6" s="186"/>
    </row>
    <row r="7" spans="1:9" ht="18.75" x14ac:dyDescent="0.3">
      <c r="A7" s="140" t="s">
        <v>58</v>
      </c>
      <c r="B7" s="140"/>
      <c r="C7" s="140"/>
      <c r="D7" s="140"/>
      <c r="E7" s="140"/>
      <c r="F7" s="140"/>
      <c r="G7" s="140"/>
      <c r="H7" s="140"/>
      <c r="I7" s="187"/>
    </row>
    <row r="8" spans="1:9" s="189" customFormat="1" ht="25.15" customHeight="1" x14ac:dyDescent="0.25">
      <c r="A8" s="97" t="s">
        <v>55</v>
      </c>
      <c r="B8" s="97"/>
      <c r="C8" s="97"/>
      <c r="D8" s="97"/>
      <c r="E8" s="97"/>
      <c r="F8" s="97"/>
      <c r="G8" s="97"/>
      <c r="H8" s="97"/>
      <c r="I8" s="188"/>
    </row>
    <row r="9" spans="1:9" ht="165" customHeight="1" x14ac:dyDescent="0.25">
      <c r="A9" s="190" t="s">
        <v>93</v>
      </c>
      <c r="B9" s="190"/>
      <c r="C9" s="190"/>
      <c r="D9" s="190"/>
      <c r="E9" s="190"/>
      <c r="F9" s="190"/>
      <c r="G9" s="190"/>
      <c r="H9" s="190"/>
    </row>
    <row r="14" spans="1:9" ht="18.75" x14ac:dyDescent="0.3">
      <c r="A14" s="139"/>
      <c r="B14" s="139"/>
      <c r="C14" s="139"/>
      <c r="D14" s="139"/>
      <c r="E14" s="139"/>
      <c r="F14" s="139"/>
      <c r="G14" s="139"/>
      <c r="H14" s="139"/>
      <c r="I14" s="185"/>
    </row>
    <row r="15" spans="1:9" ht="18.75" x14ac:dyDescent="0.3">
      <c r="A15" s="139"/>
      <c r="B15" s="139"/>
      <c r="C15" s="139"/>
      <c r="D15" s="139"/>
      <c r="E15" s="139"/>
      <c r="F15" s="139"/>
      <c r="G15" s="139"/>
      <c r="H15" s="139"/>
      <c r="I15" s="186"/>
    </row>
    <row r="16" spans="1:9" ht="18.75" x14ac:dyDescent="0.3">
      <c r="A16" s="140"/>
      <c r="B16" s="140"/>
      <c r="C16" s="140"/>
      <c r="D16" s="140"/>
      <c r="E16" s="140"/>
      <c r="F16" s="140"/>
      <c r="G16" s="140"/>
      <c r="H16" s="140"/>
      <c r="I16" s="187"/>
    </row>
    <row r="17" spans="1:16384" s="189" customFormat="1" ht="25.15" customHeight="1" x14ac:dyDescent="0.25">
      <c r="A17" s="97"/>
      <c r="B17" s="97"/>
      <c r="C17" s="97"/>
      <c r="D17" s="97"/>
      <c r="E17" s="97"/>
      <c r="F17" s="97"/>
      <c r="G17" s="97"/>
      <c r="H17" s="97"/>
      <c r="I17" s="188"/>
    </row>
    <row r="18" spans="1:16384" ht="260.10000000000002" customHeight="1" x14ac:dyDescent="0.25">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c r="DJ18" s="190"/>
      <c r="DK18" s="190"/>
      <c r="DL18" s="190"/>
      <c r="DM18" s="190"/>
      <c r="DN18" s="190"/>
      <c r="DO18" s="190"/>
      <c r="DP18" s="190"/>
      <c r="DQ18" s="190"/>
      <c r="DR18" s="190"/>
      <c r="DS18" s="190"/>
      <c r="DT18" s="190"/>
      <c r="DU18" s="190"/>
      <c r="DV18" s="190"/>
      <c r="DW18" s="190"/>
      <c r="DX18" s="190"/>
      <c r="DY18" s="190"/>
      <c r="DZ18" s="190"/>
      <c r="EA18" s="190"/>
      <c r="EB18" s="190"/>
      <c r="EC18" s="190"/>
      <c r="ED18" s="190"/>
      <c r="EE18" s="190"/>
      <c r="EF18" s="190"/>
      <c r="EG18" s="190"/>
      <c r="EH18" s="190"/>
      <c r="EI18" s="190"/>
      <c r="EJ18" s="190"/>
      <c r="EK18" s="190"/>
      <c r="EL18" s="190"/>
      <c r="EM18" s="190"/>
      <c r="EN18" s="190"/>
      <c r="EO18" s="190"/>
      <c r="EP18" s="190"/>
      <c r="EQ18" s="190"/>
      <c r="ER18" s="190"/>
      <c r="ES18" s="190"/>
      <c r="ET18" s="190"/>
      <c r="EU18" s="190"/>
      <c r="EV18" s="190"/>
      <c r="EW18" s="190"/>
      <c r="EX18" s="190"/>
      <c r="EY18" s="190"/>
      <c r="EZ18" s="190"/>
      <c r="FA18" s="190"/>
      <c r="FB18" s="190"/>
      <c r="FC18" s="190"/>
      <c r="FD18" s="190"/>
      <c r="FE18" s="190"/>
      <c r="FF18" s="190"/>
      <c r="FG18" s="190"/>
      <c r="FH18" s="190"/>
      <c r="FI18" s="190"/>
      <c r="FJ18" s="190"/>
      <c r="FK18" s="190"/>
      <c r="FL18" s="190"/>
      <c r="FM18" s="190"/>
      <c r="FN18" s="190"/>
      <c r="FO18" s="190"/>
      <c r="FP18" s="190"/>
      <c r="FQ18" s="190"/>
      <c r="FR18" s="190"/>
      <c r="FS18" s="190"/>
      <c r="FT18" s="190"/>
      <c r="FU18" s="190"/>
      <c r="FV18" s="190"/>
      <c r="FW18" s="190"/>
      <c r="FX18" s="190"/>
      <c r="FY18" s="190"/>
      <c r="FZ18" s="190"/>
      <c r="GA18" s="190"/>
      <c r="GB18" s="190"/>
      <c r="GC18" s="190"/>
      <c r="GD18" s="190"/>
      <c r="GE18" s="190"/>
      <c r="GF18" s="190"/>
      <c r="GG18" s="190"/>
      <c r="GH18" s="190"/>
      <c r="GI18" s="190"/>
      <c r="GJ18" s="190"/>
      <c r="GK18" s="190"/>
      <c r="GL18" s="190"/>
      <c r="GM18" s="190"/>
      <c r="GN18" s="190"/>
      <c r="GO18" s="190"/>
      <c r="GP18" s="190"/>
      <c r="GQ18" s="190"/>
      <c r="GR18" s="190"/>
      <c r="GS18" s="190"/>
      <c r="GT18" s="190"/>
      <c r="GU18" s="190"/>
      <c r="GV18" s="190"/>
      <c r="GW18" s="190"/>
      <c r="GX18" s="190"/>
      <c r="GY18" s="190"/>
      <c r="GZ18" s="190"/>
      <c r="HA18" s="190"/>
      <c r="HB18" s="190"/>
      <c r="HC18" s="190"/>
      <c r="HD18" s="190"/>
      <c r="HE18" s="190"/>
      <c r="HF18" s="190"/>
      <c r="HG18" s="190"/>
      <c r="HH18" s="190"/>
      <c r="HI18" s="190"/>
      <c r="HJ18" s="190"/>
      <c r="HK18" s="190"/>
      <c r="HL18" s="190"/>
      <c r="HM18" s="190"/>
      <c r="HN18" s="190"/>
      <c r="HO18" s="190"/>
      <c r="HP18" s="190"/>
      <c r="HQ18" s="190"/>
      <c r="HR18" s="190"/>
      <c r="HS18" s="190"/>
      <c r="HT18" s="190"/>
      <c r="HU18" s="190"/>
      <c r="HV18" s="190"/>
      <c r="HW18" s="190"/>
      <c r="HX18" s="190"/>
      <c r="HY18" s="190"/>
      <c r="HZ18" s="190"/>
      <c r="IA18" s="190"/>
      <c r="IB18" s="190"/>
      <c r="IC18" s="190"/>
      <c r="ID18" s="190"/>
      <c r="IE18" s="190"/>
      <c r="IF18" s="190"/>
      <c r="IG18" s="190"/>
      <c r="IH18" s="190"/>
      <c r="II18" s="190"/>
      <c r="IJ18" s="190"/>
      <c r="IK18" s="190"/>
      <c r="IL18" s="190"/>
      <c r="IM18" s="190"/>
      <c r="IN18" s="190"/>
      <c r="IO18" s="190"/>
      <c r="IP18" s="190"/>
      <c r="IQ18" s="190"/>
      <c r="IR18" s="190"/>
      <c r="IS18" s="190"/>
      <c r="IT18" s="190"/>
      <c r="IU18" s="190"/>
      <c r="IV18" s="190"/>
      <c r="IW18" s="190"/>
      <c r="IX18" s="190"/>
      <c r="IY18" s="190"/>
      <c r="IZ18" s="190"/>
      <c r="JA18" s="190"/>
      <c r="JB18" s="190"/>
      <c r="JC18" s="190"/>
      <c r="JD18" s="190"/>
      <c r="JE18" s="190"/>
      <c r="JF18" s="190"/>
      <c r="JG18" s="190"/>
      <c r="JH18" s="190"/>
      <c r="JI18" s="190"/>
      <c r="JJ18" s="190"/>
      <c r="JK18" s="190"/>
      <c r="JL18" s="190"/>
      <c r="JM18" s="190"/>
      <c r="JN18" s="190"/>
      <c r="JO18" s="190"/>
      <c r="JP18" s="190"/>
      <c r="JQ18" s="190"/>
      <c r="JR18" s="190"/>
      <c r="JS18" s="190"/>
      <c r="JT18" s="190"/>
      <c r="JU18" s="190"/>
      <c r="JV18" s="190"/>
      <c r="JW18" s="190"/>
      <c r="JX18" s="190"/>
      <c r="JY18" s="190"/>
      <c r="JZ18" s="190"/>
      <c r="KA18" s="190"/>
      <c r="KB18" s="190"/>
      <c r="KC18" s="190"/>
      <c r="KD18" s="190"/>
      <c r="KE18" s="190"/>
      <c r="KF18" s="190"/>
      <c r="KG18" s="190"/>
      <c r="KH18" s="190"/>
      <c r="KI18" s="190"/>
      <c r="KJ18" s="190"/>
      <c r="KK18" s="190"/>
      <c r="KL18" s="190"/>
      <c r="KM18" s="190"/>
      <c r="KN18" s="190"/>
      <c r="KO18" s="190"/>
      <c r="KP18" s="190"/>
      <c r="KQ18" s="190"/>
      <c r="KR18" s="190"/>
      <c r="KS18" s="190"/>
      <c r="KT18" s="190"/>
      <c r="KU18" s="190"/>
      <c r="KV18" s="190"/>
      <c r="KW18" s="190"/>
      <c r="KX18" s="190"/>
      <c r="KY18" s="190"/>
      <c r="KZ18" s="190"/>
      <c r="LA18" s="190"/>
      <c r="LB18" s="190"/>
      <c r="LC18" s="190"/>
      <c r="LD18" s="190"/>
      <c r="LE18" s="190"/>
      <c r="LF18" s="190"/>
      <c r="LG18" s="190"/>
      <c r="LH18" s="190"/>
      <c r="LI18" s="190"/>
      <c r="LJ18" s="190"/>
      <c r="LK18" s="190"/>
      <c r="LL18" s="190"/>
      <c r="LM18" s="190"/>
      <c r="LN18" s="190"/>
      <c r="LO18" s="190"/>
      <c r="LP18" s="190"/>
      <c r="LQ18" s="190"/>
      <c r="LR18" s="190"/>
      <c r="LS18" s="190"/>
      <c r="LT18" s="190"/>
      <c r="LU18" s="190"/>
      <c r="LV18" s="190"/>
      <c r="LW18" s="190"/>
      <c r="LX18" s="190"/>
      <c r="LY18" s="190"/>
      <c r="LZ18" s="190"/>
      <c r="MA18" s="190"/>
      <c r="MB18" s="190"/>
      <c r="MC18" s="190"/>
      <c r="MD18" s="190"/>
      <c r="ME18" s="190"/>
      <c r="MF18" s="190"/>
      <c r="MG18" s="190"/>
      <c r="MH18" s="190"/>
      <c r="MI18" s="190"/>
      <c r="MJ18" s="190"/>
      <c r="MK18" s="190"/>
      <c r="ML18" s="190"/>
      <c r="MM18" s="190"/>
      <c r="MN18" s="190"/>
      <c r="MO18" s="190"/>
      <c r="MP18" s="190"/>
      <c r="MQ18" s="190"/>
      <c r="MR18" s="190"/>
      <c r="MS18" s="190"/>
      <c r="MT18" s="190"/>
      <c r="MU18" s="190"/>
      <c r="MV18" s="190"/>
      <c r="MW18" s="190"/>
      <c r="MX18" s="190"/>
      <c r="MY18" s="190"/>
      <c r="MZ18" s="190"/>
      <c r="NA18" s="190"/>
      <c r="NB18" s="190"/>
      <c r="NC18" s="190"/>
      <c r="ND18" s="190"/>
      <c r="NE18" s="190"/>
      <c r="NF18" s="190"/>
      <c r="NG18" s="190"/>
      <c r="NH18" s="190"/>
      <c r="NI18" s="190"/>
      <c r="NJ18" s="190"/>
      <c r="NK18" s="190"/>
      <c r="NL18" s="190"/>
      <c r="NM18" s="190"/>
      <c r="NN18" s="190"/>
      <c r="NO18" s="190"/>
      <c r="NP18" s="190"/>
      <c r="NQ18" s="190"/>
      <c r="NR18" s="190"/>
      <c r="NS18" s="190"/>
      <c r="NT18" s="190"/>
      <c r="NU18" s="190"/>
      <c r="NV18" s="190"/>
      <c r="NW18" s="190"/>
      <c r="NX18" s="190"/>
      <c r="NY18" s="190"/>
      <c r="NZ18" s="190"/>
      <c r="OA18" s="190"/>
      <c r="OB18" s="190"/>
      <c r="OC18" s="190"/>
      <c r="OD18" s="190"/>
      <c r="OE18" s="190"/>
      <c r="OF18" s="190"/>
      <c r="OG18" s="190"/>
      <c r="OH18" s="190"/>
      <c r="OI18" s="190"/>
      <c r="OJ18" s="190"/>
      <c r="OK18" s="190"/>
      <c r="OL18" s="190"/>
      <c r="OM18" s="190"/>
      <c r="ON18" s="190"/>
      <c r="OO18" s="190"/>
      <c r="OP18" s="190"/>
      <c r="OQ18" s="190"/>
      <c r="OR18" s="190"/>
      <c r="OS18" s="190"/>
      <c r="OT18" s="190"/>
      <c r="OU18" s="190"/>
      <c r="OV18" s="190"/>
      <c r="OW18" s="190"/>
      <c r="OX18" s="190"/>
      <c r="OY18" s="190"/>
      <c r="OZ18" s="190"/>
      <c r="PA18" s="190"/>
      <c r="PB18" s="190"/>
      <c r="PC18" s="190"/>
      <c r="PD18" s="190"/>
      <c r="PE18" s="190"/>
      <c r="PF18" s="190"/>
      <c r="PG18" s="190"/>
      <c r="PH18" s="190"/>
      <c r="PI18" s="190"/>
      <c r="PJ18" s="190"/>
      <c r="PK18" s="190"/>
      <c r="PL18" s="190"/>
      <c r="PM18" s="190"/>
      <c r="PN18" s="190"/>
      <c r="PO18" s="190"/>
      <c r="PP18" s="190"/>
      <c r="PQ18" s="190"/>
      <c r="PR18" s="190"/>
      <c r="PS18" s="190"/>
      <c r="PT18" s="190"/>
      <c r="PU18" s="190"/>
      <c r="PV18" s="190"/>
      <c r="PW18" s="190"/>
      <c r="PX18" s="190"/>
      <c r="PY18" s="190"/>
      <c r="PZ18" s="190"/>
      <c r="QA18" s="190"/>
      <c r="QB18" s="190"/>
      <c r="QC18" s="190"/>
      <c r="QD18" s="190"/>
      <c r="QE18" s="190"/>
      <c r="QF18" s="190"/>
      <c r="QG18" s="190"/>
      <c r="QH18" s="190"/>
      <c r="QI18" s="190"/>
      <c r="QJ18" s="190"/>
      <c r="QK18" s="190"/>
      <c r="QL18" s="190"/>
      <c r="QM18" s="190"/>
      <c r="QN18" s="190"/>
      <c r="QO18" s="190"/>
      <c r="QP18" s="190"/>
      <c r="QQ18" s="190"/>
      <c r="QR18" s="190"/>
      <c r="QS18" s="190"/>
      <c r="QT18" s="190"/>
      <c r="QU18" s="190"/>
      <c r="QV18" s="190"/>
      <c r="QW18" s="190"/>
      <c r="QX18" s="190"/>
      <c r="QY18" s="190"/>
      <c r="QZ18" s="190"/>
      <c r="RA18" s="190"/>
      <c r="RB18" s="190"/>
      <c r="RC18" s="190"/>
      <c r="RD18" s="190"/>
      <c r="RE18" s="190"/>
      <c r="RF18" s="190"/>
      <c r="RG18" s="190"/>
      <c r="RH18" s="190"/>
      <c r="RI18" s="190"/>
      <c r="RJ18" s="190"/>
      <c r="RK18" s="190"/>
      <c r="RL18" s="190"/>
      <c r="RM18" s="190"/>
      <c r="RN18" s="190"/>
      <c r="RO18" s="190"/>
      <c r="RP18" s="190"/>
      <c r="RQ18" s="190"/>
      <c r="RR18" s="190"/>
      <c r="RS18" s="190"/>
      <c r="RT18" s="190"/>
      <c r="RU18" s="190"/>
      <c r="RV18" s="190"/>
      <c r="RW18" s="190"/>
      <c r="RX18" s="190"/>
      <c r="RY18" s="190"/>
      <c r="RZ18" s="190"/>
      <c r="SA18" s="190"/>
      <c r="SB18" s="190"/>
      <c r="SC18" s="190"/>
      <c r="SD18" s="190"/>
      <c r="SE18" s="190"/>
      <c r="SF18" s="190"/>
      <c r="SG18" s="190"/>
      <c r="SH18" s="190"/>
      <c r="SI18" s="190"/>
      <c r="SJ18" s="190"/>
      <c r="SK18" s="190"/>
      <c r="SL18" s="190"/>
      <c r="SM18" s="190"/>
      <c r="SN18" s="190"/>
      <c r="SO18" s="190"/>
      <c r="SP18" s="190"/>
      <c r="SQ18" s="190"/>
      <c r="SR18" s="190"/>
      <c r="SS18" s="190"/>
      <c r="ST18" s="190"/>
      <c r="SU18" s="190"/>
      <c r="SV18" s="190"/>
      <c r="SW18" s="190"/>
      <c r="SX18" s="190"/>
      <c r="SY18" s="190"/>
      <c r="SZ18" s="190"/>
      <c r="TA18" s="190"/>
      <c r="TB18" s="190"/>
      <c r="TC18" s="190"/>
      <c r="TD18" s="190"/>
      <c r="TE18" s="190"/>
      <c r="TF18" s="190"/>
      <c r="TG18" s="190"/>
      <c r="TH18" s="190"/>
      <c r="TI18" s="190"/>
      <c r="TJ18" s="190"/>
      <c r="TK18" s="190"/>
      <c r="TL18" s="190"/>
      <c r="TM18" s="190"/>
      <c r="TN18" s="190"/>
      <c r="TO18" s="190"/>
      <c r="TP18" s="190"/>
      <c r="TQ18" s="190"/>
      <c r="TR18" s="190"/>
      <c r="TS18" s="190"/>
      <c r="TT18" s="190"/>
      <c r="TU18" s="190"/>
      <c r="TV18" s="190"/>
      <c r="TW18" s="190"/>
      <c r="TX18" s="190"/>
      <c r="TY18" s="190"/>
      <c r="TZ18" s="190"/>
      <c r="UA18" s="190"/>
      <c r="UB18" s="190"/>
      <c r="UC18" s="190"/>
      <c r="UD18" s="190"/>
      <c r="UE18" s="190"/>
      <c r="UF18" s="190"/>
      <c r="UG18" s="190"/>
      <c r="UH18" s="190"/>
      <c r="UI18" s="190"/>
      <c r="UJ18" s="190"/>
      <c r="UK18" s="190"/>
      <c r="UL18" s="190"/>
      <c r="UM18" s="190"/>
      <c r="UN18" s="190"/>
      <c r="UO18" s="190"/>
      <c r="UP18" s="190"/>
      <c r="UQ18" s="190"/>
      <c r="UR18" s="190"/>
      <c r="US18" s="190"/>
      <c r="UT18" s="190"/>
      <c r="UU18" s="190"/>
      <c r="UV18" s="190"/>
      <c r="UW18" s="190"/>
      <c r="UX18" s="190"/>
      <c r="UY18" s="190"/>
      <c r="UZ18" s="190"/>
      <c r="VA18" s="190"/>
      <c r="VB18" s="190"/>
      <c r="VC18" s="190"/>
      <c r="VD18" s="190"/>
      <c r="VE18" s="190"/>
      <c r="VF18" s="190"/>
      <c r="VG18" s="190"/>
      <c r="VH18" s="190"/>
      <c r="VI18" s="190"/>
      <c r="VJ18" s="190"/>
      <c r="VK18" s="190"/>
      <c r="VL18" s="190"/>
      <c r="VM18" s="190"/>
      <c r="VN18" s="190"/>
      <c r="VO18" s="190"/>
      <c r="VP18" s="190"/>
      <c r="VQ18" s="190"/>
      <c r="VR18" s="190"/>
      <c r="VS18" s="190"/>
      <c r="VT18" s="190"/>
      <c r="VU18" s="190"/>
      <c r="VV18" s="190"/>
      <c r="VW18" s="190"/>
      <c r="VX18" s="190"/>
      <c r="VY18" s="190"/>
      <c r="VZ18" s="190"/>
      <c r="WA18" s="190"/>
      <c r="WB18" s="190"/>
      <c r="WC18" s="190"/>
      <c r="WD18" s="190"/>
      <c r="WE18" s="190"/>
      <c r="WF18" s="190"/>
      <c r="WG18" s="190"/>
      <c r="WH18" s="190"/>
      <c r="WI18" s="190"/>
      <c r="WJ18" s="190"/>
      <c r="WK18" s="190"/>
      <c r="WL18" s="190"/>
      <c r="WM18" s="190"/>
      <c r="WN18" s="190"/>
      <c r="WO18" s="190"/>
      <c r="WP18" s="190"/>
      <c r="WQ18" s="190"/>
      <c r="WR18" s="190"/>
      <c r="WS18" s="190"/>
      <c r="WT18" s="190"/>
      <c r="WU18" s="190"/>
      <c r="WV18" s="190"/>
      <c r="WW18" s="190"/>
      <c r="WX18" s="190"/>
      <c r="WY18" s="190"/>
      <c r="WZ18" s="190"/>
      <c r="XA18" s="190"/>
      <c r="XB18" s="190"/>
      <c r="XC18" s="190"/>
      <c r="XD18" s="190"/>
      <c r="XE18" s="190"/>
      <c r="XF18" s="190"/>
      <c r="XG18" s="190"/>
      <c r="XH18" s="190"/>
      <c r="XI18" s="190"/>
      <c r="XJ18" s="190"/>
      <c r="XK18" s="190"/>
      <c r="XL18" s="190"/>
      <c r="XM18" s="190"/>
      <c r="XN18" s="190"/>
      <c r="XO18" s="190"/>
      <c r="XP18" s="190"/>
      <c r="XQ18" s="190"/>
      <c r="XR18" s="190"/>
      <c r="XS18" s="190"/>
      <c r="XT18" s="190"/>
      <c r="XU18" s="190"/>
      <c r="XV18" s="190"/>
      <c r="XW18" s="190"/>
      <c r="XX18" s="190"/>
      <c r="XY18" s="190"/>
      <c r="XZ18" s="190"/>
      <c r="YA18" s="190"/>
      <c r="YB18" s="190"/>
      <c r="YC18" s="190"/>
      <c r="YD18" s="190"/>
      <c r="YE18" s="190"/>
      <c r="YF18" s="190"/>
      <c r="YG18" s="190"/>
      <c r="YH18" s="190"/>
      <c r="YI18" s="190"/>
      <c r="YJ18" s="190"/>
      <c r="YK18" s="190"/>
      <c r="YL18" s="190"/>
      <c r="YM18" s="190"/>
      <c r="YN18" s="190"/>
      <c r="YO18" s="190"/>
      <c r="YP18" s="190"/>
      <c r="YQ18" s="190"/>
      <c r="YR18" s="190"/>
      <c r="YS18" s="190"/>
      <c r="YT18" s="190"/>
      <c r="YU18" s="190"/>
      <c r="YV18" s="190"/>
      <c r="YW18" s="190"/>
      <c r="YX18" s="190"/>
      <c r="YY18" s="190"/>
      <c r="YZ18" s="190"/>
      <c r="ZA18" s="190"/>
      <c r="ZB18" s="190"/>
      <c r="ZC18" s="190"/>
      <c r="ZD18" s="190"/>
      <c r="ZE18" s="190"/>
      <c r="ZF18" s="190"/>
      <c r="ZG18" s="190"/>
      <c r="ZH18" s="190"/>
      <c r="ZI18" s="190"/>
      <c r="ZJ18" s="190"/>
      <c r="ZK18" s="190"/>
      <c r="ZL18" s="190"/>
      <c r="ZM18" s="190"/>
      <c r="ZN18" s="190"/>
      <c r="ZO18" s="190"/>
      <c r="ZP18" s="190"/>
      <c r="ZQ18" s="190"/>
      <c r="ZR18" s="190"/>
      <c r="ZS18" s="190"/>
      <c r="ZT18" s="190"/>
      <c r="ZU18" s="190"/>
      <c r="ZV18" s="190"/>
      <c r="ZW18" s="190"/>
      <c r="ZX18" s="190"/>
      <c r="ZY18" s="190"/>
      <c r="ZZ18" s="190"/>
      <c r="AAA18" s="190"/>
      <c r="AAB18" s="190"/>
      <c r="AAC18" s="190"/>
      <c r="AAD18" s="190"/>
      <c r="AAE18" s="190"/>
      <c r="AAF18" s="190"/>
      <c r="AAG18" s="190"/>
      <c r="AAH18" s="190"/>
      <c r="AAI18" s="190"/>
      <c r="AAJ18" s="190"/>
      <c r="AAK18" s="190"/>
      <c r="AAL18" s="190"/>
      <c r="AAM18" s="190"/>
      <c r="AAN18" s="190"/>
      <c r="AAO18" s="190"/>
      <c r="AAP18" s="190"/>
      <c r="AAQ18" s="190"/>
      <c r="AAR18" s="190"/>
      <c r="AAS18" s="190"/>
      <c r="AAT18" s="190"/>
      <c r="AAU18" s="190"/>
      <c r="AAV18" s="190"/>
      <c r="AAW18" s="190"/>
      <c r="AAX18" s="190"/>
      <c r="AAY18" s="190"/>
      <c r="AAZ18" s="190"/>
      <c r="ABA18" s="190"/>
      <c r="ABB18" s="190"/>
      <c r="ABC18" s="190"/>
      <c r="ABD18" s="190"/>
      <c r="ABE18" s="190"/>
      <c r="ABF18" s="190"/>
      <c r="ABG18" s="190"/>
      <c r="ABH18" s="190"/>
      <c r="ABI18" s="190"/>
      <c r="ABJ18" s="190"/>
      <c r="ABK18" s="190"/>
      <c r="ABL18" s="190"/>
      <c r="ABM18" s="190"/>
      <c r="ABN18" s="190"/>
      <c r="ABO18" s="190"/>
      <c r="ABP18" s="190"/>
      <c r="ABQ18" s="190"/>
      <c r="ABR18" s="190"/>
      <c r="ABS18" s="190"/>
      <c r="ABT18" s="190"/>
      <c r="ABU18" s="190"/>
      <c r="ABV18" s="190"/>
      <c r="ABW18" s="190"/>
      <c r="ABX18" s="190"/>
      <c r="ABY18" s="190"/>
      <c r="ABZ18" s="190"/>
      <c r="ACA18" s="190"/>
      <c r="ACB18" s="190"/>
      <c r="ACC18" s="190"/>
      <c r="ACD18" s="190"/>
      <c r="ACE18" s="190"/>
      <c r="ACF18" s="190"/>
      <c r="ACG18" s="190"/>
      <c r="ACH18" s="190"/>
      <c r="ACI18" s="190"/>
      <c r="ACJ18" s="190"/>
      <c r="ACK18" s="190"/>
      <c r="ACL18" s="190"/>
      <c r="ACM18" s="190"/>
      <c r="ACN18" s="190"/>
      <c r="ACO18" s="190"/>
      <c r="ACP18" s="190"/>
      <c r="ACQ18" s="190"/>
      <c r="ACR18" s="190"/>
      <c r="ACS18" s="190"/>
      <c r="ACT18" s="190"/>
      <c r="ACU18" s="190"/>
      <c r="ACV18" s="190"/>
      <c r="ACW18" s="190"/>
      <c r="ACX18" s="190"/>
      <c r="ACY18" s="190"/>
      <c r="ACZ18" s="190"/>
      <c r="ADA18" s="190"/>
      <c r="ADB18" s="190"/>
      <c r="ADC18" s="190"/>
      <c r="ADD18" s="190"/>
      <c r="ADE18" s="190"/>
      <c r="ADF18" s="190"/>
      <c r="ADG18" s="190"/>
      <c r="ADH18" s="190"/>
      <c r="ADI18" s="190"/>
      <c r="ADJ18" s="190"/>
      <c r="ADK18" s="190"/>
      <c r="ADL18" s="190"/>
      <c r="ADM18" s="190"/>
      <c r="ADN18" s="190"/>
      <c r="ADO18" s="190"/>
      <c r="ADP18" s="190"/>
      <c r="ADQ18" s="190"/>
      <c r="ADR18" s="190"/>
      <c r="ADS18" s="190"/>
      <c r="ADT18" s="190"/>
      <c r="ADU18" s="190"/>
      <c r="ADV18" s="190"/>
      <c r="ADW18" s="190"/>
      <c r="ADX18" s="190"/>
      <c r="ADY18" s="190"/>
      <c r="ADZ18" s="190"/>
      <c r="AEA18" s="190"/>
      <c r="AEB18" s="190"/>
      <c r="AEC18" s="190"/>
      <c r="AED18" s="190"/>
      <c r="AEE18" s="190"/>
      <c r="AEF18" s="190"/>
      <c r="AEG18" s="190"/>
      <c r="AEH18" s="190"/>
      <c r="AEI18" s="190"/>
      <c r="AEJ18" s="190"/>
      <c r="AEK18" s="190"/>
      <c r="AEL18" s="190"/>
      <c r="AEM18" s="190"/>
      <c r="AEN18" s="190"/>
      <c r="AEO18" s="190"/>
      <c r="AEP18" s="190"/>
      <c r="AEQ18" s="190"/>
      <c r="AER18" s="190"/>
      <c r="AES18" s="190"/>
      <c r="AET18" s="190"/>
      <c r="AEU18" s="190"/>
      <c r="AEV18" s="190"/>
      <c r="AEW18" s="190"/>
      <c r="AEX18" s="190"/>
      <c r="AEY18" s="190"/>
      <c r="AEZ18" s="190"/>
      <c r="AFA18" s="190"/>
      <c r="AFB18" s="190"/>
      <c r="AFC18" s="190"/>
      <c r="AFD18" s="190"/>
      <c r="AFE18" s="190"/>
      <c r="AFF18" s="190"/>
      <c r="AFG18" s="190"/>
      <c r="AFH18" s="190"/>
      <c r="AFI18" s="190"/>
      <c r="AFJ18" s="190"/>
      <c r="AFK18" s="190"/>
      <c r="AFL18" s="190"/>
      <c r="AFM18" s="190"/>
      <c r="AFN18" s="190"/>
      <c r="AFO18" s="190"/>
      <c r="AFP18" s="190"/>
      <c r="AFQ18" s="190"/>
      <c r="AFR18" s="190"/>
      <c r="AFS18" s="190"/>
      <c r="AFT18" s="190"/>
      <c r="AFU18" s="190"/>
      <c r="AFV18" s="190"/>
      <c r="AFW18" s="190"/>
      <c r="AFX18" s="190"/>
      <c r="AFY18" s="190"/>
      <c r="AFZ18" s="190"/>
      <c r="AGA18" s="190"/>
      <c r="AGB18" s="190"/>
      <c r="AGC18" s="190"/>
      <c r="AGD18" s="190"/>
      <c r="AGE18" s="190"/>
      <c r="AGF18" s="190"/>
      <c r="AGG18" s="190"/>
      <c r="AGH18" s="190"/>
      <c r="AGI18" s="190"/>
      <c r="AGJ18" s="190"/>
      <c r="AGK18" s="190"/>
      <c r="AGL18" s="190"/>
      <c r="AGM18" s="190"/>
      <c r="AGN18" s="190"/>
      <c r="AGO18" s="190"/>
      <c r="AGP18" s="190"/>
      <c r="AGQ18" s="190"/>
      <c r="AGR18" s="190"/>
      <c r="AGS18" s="190"/>
      <c r="AGT18" s="190"/>
      <c r="AGU18" s="190"/>
      <c r="AGV18" s="190"/>
      <c r="AGW18" s="190"/>
      <c r="AGX18" s="190"/>
      <c r="AGY18" s="190"/>
      <c r="AGZ18" s="190"/>
      <c r="AHA18" s="190"/>
      <c r="AHB18" s="190"/>
      <c r="AHC18" s="190"/>
      <c r="AHD18" s="190"/>
      <c r="AHE18" s="190"/>
      <c r="AHF18" s="190"/>
      <c r="AHG18" s="190"/>
      <c r="AHH18" s="190"/>
      <c r="AHI18" s="190"/>
      <c r="AHJ18" s="190"/>
      <c r="AHK18" s="190"/>
      <c r="AHL18" s="190"/>
      <c r="AHM18" s="190"/>
      <c r="AHN18" s="190"/>
      <c r="AHO18" s="190"/>
      <c r="AHP18" s="190"/>
      <c r="AHQ18" s="190"/>
      <c r="AHR18" s="190"/>
      <c r="AHS18" s="190"/>
      <c r="AHT18" s="190"/>
      <c r="AHU18" s="190"/>
      <c r="AHV18" s="190"/>
      <c r="AHW18" s="190"/>
      <c r="AHX18" s="190"/>
      <c r="AHY18" s="190"/>
      <c r="AHZ18" s="190"/>
      <c r="AIA18" s="190"/>
      <c r="AIB18" s="190"/>
      <c r="AIC18" s="190"/>
      <c r="AID18" s="190"/>
      <c r="AIE18" s="190"/>
      <c r="AIF18" s="190"/>
      <c r="AIG18" s="190"/>
      <c r="AIH18" s="190"/>
      <c r="AII18" s="190"/>
      <c r="AIJ18" s="190"/>
      <c r="AIK18" s="190"/>
      <c r="AIL18" s="190"/>
      <c r="AIM18" s="190"/>
      <c r="AIN18" s="190"/>
      <c r="AIO18" s="190"/>
      <c r="AIP18" s="190"/>
      <c r="AIQ18" s="190"/>
      <c r="AIR18" s="190"/>
      <c r="AIS18" s="190"/>
      <c r="AIT18" s="190"/>
      <c r="AIU18" s="190"/>
      <c r="AIV18" s="190"/>
      <c r="AIW18" s="190"/>
      <c r="AIX18" s="190"/>
      <c r="AIY18" s="190"/>
      <c r="AIZ18" s="190"/>
      <c r="AJA18" s="190"/>
      <c r="AJB18" s="190"/>
      <c r="AJC18" s="190"/>
      <c r="AJD18" s="190"/>
      <c r="AJE18" s="190"/>
      <c r="AJF18" s="190"/>
      <c r="AJG18" s="190"/>
      <c r="AJH18" s="190"/>
      <c r="AJI18" s="190"/>
      <c r="AJJ18" s="190"/>
      <c r="AJK18" s="190"/>
      <c r="AJL18" s="190"/>
      <c r="AJM18" s="190"/>
      <c r="AJN18" s="190"/>
      <c r="AJO18" s="190"/>
      <c r="AJP18" s="190"/>
      <c r="AJQ18" s="190"/>
      <c r="AJR18" s="190"/>
      <c r="AJS18" s="190"/>
      <c r="AJT18" s="190"/>
      <c r="AJU18" s="190"/>
      <c r="AJV18" s="190"/>
      <c r="AJW18" s="190"/>
      <c r="AJX18" s="190"/>
      <c r="AJY18" s="190"/>
      <c r="AJZ18" s="190"/>
      <c r="AKA18" s="190"/>
      <c r="AKB18" s="190"/>
      <c r="AKC18" s="190"/>
      <c r="AKD18" s="190"/>
      <c r="AKE18" s="190"/>
      <c r="AKF18" s="190"/>
      <c r="AKG18" s="190"/>
      <c r="AKH18" s="190"/>
      <c r="AKI18" s="190"/>
      <c r="AKJ18" s="190"/>
      <c r="AKK18" s="190"/>
      <c r="AKL18" s="190"/>
      <c r="AKM18" s="190"/>
      <c r="AKN18" s="190"/>
      <c r="AKO18" s="190"/>
      <c r="AKP18" s="190"/>
      <c r="AKQ18" s="190"/>
      <c r="AKR18" s="190"/>
      <c r="AKS18" s="190"/>
      <c r="AKT18" s="190"/>
      <c r="AKU18" s="190"/>
      <c r="AKV18" s="190"/>
      <c r="AKW18" s="190"/>
      <c r="AKX18" s="190"/>
      <c r="AKY18" s="190"/>
      <c r="AKZ18" s="190"/>
      <c r="ALA18" s="190"/>
      <c r="ALB18" s="190"/>
      <c r="ALC18" s="190"/>
      <c r="ALD18" s="190"/>
      <c r="ALE18" s="190"/>
      <c r="ALF18" s="190"/>
      <c r="ALG18" s="190"/>
      <c r="ALH18" s="190"/>
      <c r="ALI18" s="190"/>
      <c r="ALJ18" s="190"/>
      <c r="ALK18" s="190"/>
      <c r="ALL18" s="190"/>
      <c r="ALM18" s="190"/>
      <c r="ALN18" s="190"/>
      <c r="ALO18" s="190"/>
      <c r="ALP18" s="190"/>
      <c r="ALQ18" s="190"/>
      <c r="ALR18" s="190"/>
      <c r="ALS18" s="190"/>
      <c r="ALT18" s="190"/>
      <c r="ALU18" s="190"/>
      <c r="ALV18" s="190"/>
      <c r="ALW18" s="190"/>
      <c r="ALX18" s="190"/>
      <c r="ALY18" s="190"/>
      <c r="ALZ18" s="190"/>
      <c r="AMA18" s="190"/>
      <c r="AMB18" s="190"/>
      <c r="AMC18" s="190"/>
      <c r="AMD18" s="190"/>
      <c r="AME18" s="190"/>
      <c r="AMF18" s="190"/>
      <c r="AMG18" s="190"/>
      <c r="AMH18" s="190"/>
      <c r="AMI18" s="190"/>
      <c r="AMJ18" s="190"/>
      <c r="AMK18" s="190"/>
      <c r="AML18" s="190"/>
      <c r="AMM18" s="190"/>
      <c r="AMN18" s="190"/>
      <c r="AMO18" s="190"/>
      <c r="AMP18" s="190"/>
      <c r="AMQ18" s="190"/>
      <c r="AMR18" s="190"/>
      <c r="AMS18" s="190"/>
      <c r="AMT18" s="190"/>
      <c r="AMU18" s="190"/>
      <c r="AMV18" s="190"/>
      <c r="AMW18" s="190"/>
      <c r="AMX18" s="190"/>
      <c r="AMY18" s="190"/>
      <c r="AMZ18" s="190"/>
      <c r="ANA18" s="190"/>
      <c r="ANB18" s="190"/>
      <c r="ANC18" s="190"/>
      <c r="AND18" s="190"/>
      <c r="ANE18" s="190"/>
      <c r="ANF18" s="190"/>
      <c r="ANG18" s="190"/>
      <c r="ANH18" s="190"/>
      <c r="ANI18" s="190"/>
      <c r="ANJ18" s="190"/>
      <c r="ANK18" s="190"/>
      <c r="ANL18" s="190"/>
      <c r="ANM18" s="190"/>
      <c r="ANN18" s="190"/>
      <c r="ANO18" s="190"/>
      <c r="ANP18" s="190"/>
      <c r="ANQ18" s="190"/>
      <c r="ANR18" s="190"/>
      <c r="ANS18" s="190"/>
      <c r="ANT18" s="190"/>
      <c r="ANU18" s="190"/>
      <c r="ANV18" s="190"/>
      <c r="ANW18" s="190"/>
      <c r="ANX18" s="190"/>
      <c r="ANY18" s="190"/>
      <c r="ANZ18" s="190"/>
      <c r="AOA18" s="190"/>
      <c r="AOB18" s="190"/>
      <c r="AOC18" s="190"/>
      <c r="AOD18" s="190"/>
      <c r="AOE18" s="190"/>
      <c r="AOF18" s="190"/>
      <c r="AOG18" s="190"/>
      <c r="AOH18" s="190"/>
      <c r="AOI18" s="190"/>
      <c r="AOJ18" s="190"/>
      <c r="AOK18" s="190"/>
      <c r="AOL18" s="190"/>
      <c r="AOM18" s="190"/>
      <c r="AON18" s="190"/>
      <c r="AOO18" s="190"/>
      <c r="AOP18" s="190"/>
      <c r="AOQ18" s="190"/>
      <c r="AOR18" s="190"/>
      <c r="AOS18" s="190"/>
      <c r="AOT18" s="190"/>
      <c r="AOU18" s="190"/>
      <c r="AOV18" s="190"/>
      <c r="AOW18" s="190"/>
      <c r="AOX18" s="190"/>
      <c r="AOY18" s="190"/>
      <c r="AOZ18" s="190"/>
      <c r="APA18" s="190"/>
      <c r="APB18" s="190"/>
      <c r="APC18" s="190"/>
      <c r="APD18" s="190"/>
      <c r="APE18" s="190"/>
      <c r="APF18" s="190"/>
      <c r="APG18" s="190"/>
      <c r="APH18" s="190"/>
      <c r="API18" s="190"/>
      <c r="APJ18" s="190"/>
      <c r="APK18" s="190"/>
      <c r="APL18" s="190"/>
      <c r="APM18" s="190"/>
      <c r="APN18" s="190"/>
      <c r="APO18" s="190"/>
      <c r="APP18" s="190"/>
      <c r="APQ18" s="190"/>
      <c r="APR18" s="190"/>
      <c r="APS18" s="190"/>
      <c r="APT18" s="190"/>
      <c r="APU18" s="190"/>
      <c r="APV18" s="190"/>
      <c r="APW18" s="190"/>
      <c r="APX18" s="190"/>
      <c r="APY18" s="190"/>
      <c r="APZ18" s="190"/>
      <c r="AQA18" s="190"/>
      <c r="AQB18" s="190"/>
      <c r="AQC18" s="190"/>
      <c r="AQD18" s="190"/>
      <c r="AQE18" s="190"/>
      <c r="AQF18" s="190"/>
      <c r="AQG18" s="190"/>
      <c r="AQH18" s="190"/>
      <c r="AQI18" s="190"/>
      <c r="AQJ18" s="190"/>
      <c r="AQK18" s="190"/>
      <c r="AQL18" s="190"/>
      <c r="AQM18" s="190"/>
      <c r="AQN18" s="190"/>
      <c r="AQO18" s="190"/>
      <c r="AQP18" s="190"/>
      <c r="AQQ18" s="190"/>
      <c r="AQR18" s="190"/>
      <c r="AQS18" s="190"/>
      <c r="AQT18" s="190"/>
      <c r="AQU18" s="190"/>
      <c r="AQV18" s="190"/>
      <c r="AQW18" s="190"/>
      <c r="AQX18" s="190"/>
      <c r="AQY18" s="190"/>
      <c r="AQZ18" s="190"/>
      <c r="ARA18" s="190"/>
      <c r="ARB18" s="190"/>
      <c r="ARC18" s="190"/>
      <c r="ARD18" s="190"/>
      <c r="ARE18" s="190"/>
      <c r="ARF18" s="190"/>
      <c r="ARG18" s="190"/>
      <c r="ARH18" s="190"/>
      <c r="ARI18" s="190"/>
      <c r="ARJ18" s="190"/>
      <c r="ARK18" s="190"/>
      <c r="ARL18" s="190"/>
      <c r="ARM18" s="190"/>
      <c r="ARN18" s="190"/>
      <c r="ARO18" s="190"/>
      <c r="ARP18" s="190"/>
      <c r="ARQ18" s="190"/>
      <c r="ARR18" s="190"/>
      <c r="ARS18" s="190"/>
      <c r="ART18" s="190"/>
      <c r="ARU18" s="190"/>
      <c r="ARV18" s="190"/>
      <c r="ARW18" s="190"/>
      <c r="ARX18" s="190"/>
      <c r="ARY18" s="190"/>
      <c r="ARZ18" s="190"/>
      <c r="ASA18" s="190"/>
      <c r="ASB18" s="190"/>
      <c r="ASC18" s="190"/>
      <c r="ASD18" s="190"/>
      <c r="ASE18" s="190"/>
      <c r="ASF18" s="190"/>
      <c r="ASG18" s="190"/>
      <c r="ASH18" s="190"/>
      <c r="ASI18" s="190"/>
      <c r="ASJ18" s="190"/>
      <c r="ASK18" s="190"/>
      <c r="ASL18" s="190"/>
      <c r="ASM18" s="190"/>
      <c r="ASN18" s="190"/>
      <c r="ASO18" s="190"/>
      <c r="ASP18" s="190"/>
      <c r="ASQ18" s="190"/>
      <c r="ASR18" s="190"/>
      <c r="ASS18" s="190"/>
      <c r="AST18" s="190"/>
      <c r="ASU18" s="190"/>
      <c r="ASV18" s="190"/>
      <c r="ASW18" s="190"/>
      <c r="ASX18" s="190"/>
      <c r="ASY18" s="190"/>
      <c r="ASZ18" s="190"/>
      <c r="ATA18" s="190"/>
      <c r="ATB18" s="190"/>
      <c r="ATC18" s="190"/>
      <c r="ATD18" s="190"/>
      <c r="ATE18" s="190"/>
      <c r="ATF18" s="190"/>
      <c r="ATG18" s="190"/>
      <c r="ATH18" s="190"/>
      <c r="ATI18" s="190"/>
      <c r="ATJ18" s="190"/>
      <c r="ATK18" s="190"/>
      <c r="ATL18" s="190"/>
      <c r="ATM18" s="190"/>
      <c r="ATN18" s="190"/>
      <c r="ATO18" s="190"/>
      <c r="ATP18" s="190"/>
      <c r="ATQ18" s="190"/>
      <c r="ATR18" s="190"/>
      <c r="ATS18" s="190"/>
      <c r="ATT18" s="190"/>
      <c r="ATU18" s="190"/>
      <c r="ATV18" s="190"/>
      <c r="ATW18" s="190"/>
      <c r="ATX18" s="190"/>
      <c r="ATY18" s="190"/>
      <c r="ATZ18" s="190"/>
      <c r="AUA18" s="190"/>
      <c r="AUB18" s="190"/>
      <c r="AUC18" s="190"/>
      <c r="AUD18" s="190"/>
      <c r="AUE18" s="190"/>
      <c r="AUF18" s="190"/>
      <c r="AUG18" s="190"/>
      <c r="AUH18" s="190"/>
      <c r="AUI18" s="190"/>
      <c r="AUJ18" s="190"/>
      <c r="AUK18" s="190"/>
      <c r="AUL18" s="190"/>
      <c r="AUM18" s="190"/>
      <c r="AUN18" s="190"/>
      <c r="AUO18" s="190"/>
      <c r="AUP18" s="190"/>
      <c r="AUQ18" s="190"/>
      <c r="AUR18" s="190"/>
      <c r="AUS18" s="190"/>
      <c r="AUT18" s="190"/>
      <c r="AUU18" s="190"/>
      <c r="AUV18" s="190"/>
      <c r="AUW18" s="190"/>
      <c r="AUX18" s="190"/>
      <c r="AUY18" s="190"/>
      <c r="AUZ18" s="190"/>
      <c r="AVA18" s="190"/>
      <c r="AVB18" s="190"/>
      <c r="AVC18" s="190"/>
      <c r="AVD18" s="190"/>
      <c r="AVE18" s="190"/>
      <c r="AVF18" s="190"/>
      <c r="AVG18" s="190"/>
      <c r="AVH18" s="190"/>
      <c r="AVI18" s="190"/>
      <c r="AVJ18" s="190"/>
      <c r="AVK18" s="190"/>
      <c r="AVL18" s="190"/>
      <c r="AVM18" s="190"/>
      <c r="AVN18" s="190"/>
      <c r="AVO18" s="190"/>
      <c r="AVP18" s="190"/>
      <c r="AVQ18" s="190"/>
      <c r="AVR18" s="190"/>
      <c r="AVS18" s="190"/>
      <c r="AVT18" s="190"/>
      <c r="AVU18" s="190"/>
      <c r="AVV18" s="190"/>
      <c r="AVW18" s="190"/>
      <c r="AVX18" s="190"/>
      <c r="AVY18" s="190"/>
      <c r="AVZ18" s="190"/>
      <c r="AWA18" s="190"/>
      <c r="AWB18" s="190"/>
      <c r="AWC18" s="190"/>
      <c r="AWD18" s="190"/>
      <c r="AWE18" s="190"/>
      <c r="AWF18" s="190"/>
      <c r="AWG18" s="190"/>
      <c r="AWH18" s="190"/>
      <c r="AWI18" s="190"/>
      <c r="AWJ18" s="190"/>
      <c r="AWK18" s="190"/>
      <c r="AWL18" s="190"/>
      <c r="AWM18" s="190"/>
      <c r="AWN18" s="190"/>
      <c r="AWO18" s="190"/>
      <c r="AWP18" s="190"/>
      <c r="AWQ18" s="190"/>
      <c r="AWR18" s="190"/>
      <c r="AWS18" s="190"/>
      <c r="AWT18" s="190"/>
      <c r="AWU18" s="190"/>
      <c r="AWV18" s="190"/>
      <c r="AWW18" s="190"/>
      <c r="AWX18" s="190"/>
      <c r="AWY18" s="190"/>
      <c r="AWZ18" s="190"/>
      <c r="AXA18" s="190"/>
      <c r="AXB18" s="190"/>
      <c r="AXC18" s="190"/>
      <c r="AXD18" s="190"/>
      <c r="AXE18" s="190"/>
      <c r="AXF18" s="190"/>
      <c r="AXG18" s="190"/>
      <c r="AXH18" s="190"/>
      <c r="AXI18" s="190"/>
      <c r="AXJ18" s="190"/>
      <c r="AXK18" s="190"/>
      <c r="AXL18" s="190"/>
      <c r="AXM18" s="190"/>
      <c r="AXN18" s="190"/>
      <c r="AXO18" s="190"/>
      <c r="AXP18" s="190"/>
      <c r="AXQ18" s="190"/>
      <c r="AXR18" s="190"/>
      <c r="AXS18" s="190"/>
      <c r="AXT18" s="190"/>
      <c r="AXU18" s="190"/>
      <c r="AXV18" s="190"/>
      <c r="AXW18" s="190"/>
      <c r="AXX18" s="190"/>
      <c r="AXY18" s="190"/>
      <c r="AXZ18" s="190"/>
      <c r="AYA18" s="190"/>
      <c r="AYB18" s="190"/>
      <c r="AYC18" s="190"/>
      <c r="AYD18" s="190"/>
      <c r="AYE18" s="190"/>
      <c r="AYF18" s="190"/>
      <c r="AYG18" s="190"/>
      <c r="AYH18" s="190"/>
      <c r="AYI18" s="190"/>
      <c r="AYJ18" s="190"/>
      <c r="AYK18" s="190"/>
      <c r="AYL18" s="190"/>
      <c r="AYM18" s="190"/>
      <c r="AYN18" s="190"/>
      <c r="AYO18" s="190"/>
      <c r="AYP18" s="190"/>
      <c r="AYQ18" s="190"/>
      <c r="AYR18" s="190"/>
      <c r="AYS18" s="190"/>
      <c r="AYT18" s="190"/>
      <c r="AYU18" s="190"/>
      <c r="AYV18" s="190"/>
      <c r="AYW18" s="190"/>
      <c r="AYX18" s="190"/>
      <c r="AYY18" s="190"/>
      <c r="AYZ18" s="190"/>
      <c r="AZA18" s="190"/>
      <c r="AZB18" s="190"/>
      <c r="AZC18" s="190"/>
      <c r="AZD18" s="190"/>
      <c r="AZE18" s="190"/>
      <c r="AZF18" s="190"/>
      <c r="AZG18" s="190"/>
      <c r="AZH18" s="190"/>
      <c r="AZI18" s="190"/>
      <c r="AZJ18" s="190"/>
      <c r="AZK18" s="190"/>
      <c r="AZL18" s="190"/>
      <c r="AZM18" s="190"/>
      <c r="AZN18" s="190"/>
      <c r="AZO18" s="190"/>
      <c r="AZP18" s="190"/>
      <c r="AZQ18" s="190"/>
      <c r="AZR18" s="190"/>
      <c r="AZS18" s="190"/>
      <c r="AZT18" s="190"/>
      <c r="AZU18" s="190"/>
      <c r="AZV18" s="190"/>
      <c r="AZW18" s="190"/>
      <c r="AZX18" s="190"/>
      <c r="AZY18" s="190"/>
      <c r="AZZ18" s="190"/>
      <c r="BAA18" s="190"/>
      <c r="BAB18" s="190"/>
      <c r="BAC18" s="190"/>
      <c r="BAD18" s="190"/>
      <c r="BAE18" s="190"/>
      <c r="BAF18" s="190"/>
      <c r="BAG18" s="190"/>
      <c r="BAH18" s="190"/>
      <c r="BAI18" s="190"/>
      <c r="BAJ18" s="190"/>
      <c r="BAK18" s="190"/>
      <c r="BAL18" s="190"/>
      <c r="BAM18" s="190"/>
      <c r="BAN18" s="190"/>
      <c r="BAO18" s="190"/>
      <c r="BAP18" s="190"/>
      <c r="BAQ18" s="190"/>
      <c r="BAR18" s="190"/>
      <c r="BAS18" s="190"/>
      <c r="BAT18" s="190"/>
      <c r="BAU18" s="190"/>
      <c r="BAV18" s="190"/>
      <c r="BAW18" s="190"/>
      <c r="BAX18" s="190"/>
      <c r="BAY18" s="190"/>
      <c r="BAZ18" s="190"/>
      <c r="BBA18" s="190"/>
      <c r="BBB18" s="190"/>
      <c r="BBC18" s="190"/>
      <c r="BBD18" s="190"/>
      <c r="BBE18" s="190"/>
      <c r="BBF18" s="190"/>
      <c r="BBG18" s="190"/>
      <c r="BBH18" s="190"/>
      <c r="BBI18" s="190"/>
      <c r="BBJ18" s="190"/>
      <c r="BBK18" s="190"/>
      <c r="BBL18" s="190"/>
      <c r="BBM18" s="190"/>
      <c r="BBN18" s="190"/>
      <c r="BBO18" s="190"/>
      <c r="BBP18" s="190"/>
      <c r="BBQ18" s="190"/>
      <c r="BBR18" s="190"/>
      <c r="BBS18" s="190"/>
      <c r="BBT18" s="190"/>
      <c r="BBU18" s="190"/>
      <c r="BBV18" s="190"/>
      <c r="BBW18" s="190"/>
      <c r="BBX18" s="190"/>
      <c r="BBY18" s="190"/>
      <c r="BBZ18" s="190"/>
      <c r="BCA18" s="190"/>
      <c r="BCB18" s="190"/>
      <c r="BCC18" s="190"/>
      <c r="BCD18" s="190"/>
      <c r="BCE18" s="190"/>
      <c r="BCF18" s="190"/>
      <c r="BCG18" s="190"/>
      <c r="BCH18" s="190"/>
      <c r="BCI18" s="190"/>
      <c r="BCJ18" s="190"/>
      <c r="BCK18" s="190"/>
      <c r="BCL18" s="190"/>
      <c r="BCM18" s="190"/>
      <c r="BCN18" s="190"/>
      <c r="BCO18" s="190"/>
      <c r="BCP18" s="190"/>
      <c r="BCQ18" s="190"/>
      <c r="BCR18" s="190"/>
      <c r="BCS18" s="190"/>
      <c r="BCT18" s="190"/>
      <c r="BCU18" s="190"/>
      <c r="BCV18" s="190"/>
      <c r="BCW18" s="190"/>
      <c r="BCX18" s="190"/>
      <c r="BCY18" s="190"/>
      <c r="BCZ18" s="190"/>
      <c r="BDA18" s="190"/>
      <c r="BDB18" s="190"/>
      <c r="BDC18" s="190"/>
      <c r="BDD18" s="190"/>
      <c r="BDE18" s="190"/>
      <c r="BDF18" s="190"/>
      <c r="BDG18" s="190"/>
      <c r="BDH18" s="190"/>
      <c r="BDI18" s="190"/>
      <c r="BDJ18" s="190"/>
      <c r="BDK18" s="190"/>
      <c r="BDL18" s="190"/>
      <c r="BDM18" s="190"/>
      <c r="BDN18" s="190"/>
      <c r="BDO18" s="190"/>
      <c r="BDP18" s="190"/>
      <c r="BDQ18" s="190"/>
      <c r="BDR18" s="190"/>
      <c r="BDS18" s="190"/>
      <c r="BDT18" s="190"/>
      <c r="BDU18" s="190"/>
      <c r="BDV18" s="190"/>
      <c r="BDW18" s="190"/>
      <c r="BDX18" s="190"/>
      <c r="BDY18" s="190"/>
      <c r="BDZ18" s="190"/>
      <c r="BEA18" s="190"/>
      <c r="BEB18" s="190"/>
      <c r="BEC18" s="190"/>
      <c r="BED18" s="190"/>
      <c r="BEE18" s="190"/>
      <c r="BEF18" s="190"/>
      <c r="BEG18" s="190"/>
      <c r="BEH18" s="190"/>
      <c r="BEI18" s="190"/>
      <c r="BEJ18" s="190"/>
      <c r="BEK18" s="190"/>
      <c r="BEL18" s="190"/>
      <c r="BEM18" s="190"/>
      <c r="BEN18" s="190"/>
      <c r="BEO18" s="190"/>
      <c r="BEP18" s="190"/>
      <c r="BEQ18" s="190"/>
      <c r="BER18" s="190"/>
      <c r="BES18" s="190"/>
      <c r="BET18" s="190"/>
      <c r="BEU18" s="190"/>
      <c r="BEV18" s="190"/>
      <c r="BEW18" s="190"/>
      <c r="BEX18" s="190"/>
      <c r="BEY18" s="190"/>
      <c r="BEZ18" s="190"/>
      <c r="BFA18" s="190"/>
      <c r="BFB18" s="190"/>
      <c r="BFC18" s="190"/>
      <c r="BFD18" s="190"/>
      <c r="BFE18" s="190"/>
      <c r="BFF18" s="190"/>
      <c r="BFG18" s="190"/>
      <c r="BFH18" s="190"/>
      <c r="BFI18" s="190"/>
      <c r="BFJ18" s="190"/>
      <c r="BFK18" s="190"/>
      <c r="BFL18" s="190"/>
      <c r="BFM18" s="190"/>
      <c r="BFN18" s="190"/>
      <c r="BFO18" s="190"/>
      <c r="BFP18" s="190"/>
      <c r="BFQ18" s="190"/>
      <c r="BFR18" s="190"/>
      <c r="BFS18" s="190"/>
      <c r="BFT18" s="190"/>
      <c r="BFU18" s="190"/>
      <c r="BFV18" s="190"/>
      <c r="BFW18" s="190"/>
      <c r="BFX18" s="190"/>
      <c r="BFY18" s="190"/>
      <c r="BFZ18" s="190"/>
      <c r="BGA18" s="190"/>
      <c r="BGB18" s="190"/>
      <c r="BGC18" s="190"/>
      <c r="BGD18" s="190"/>
      <c r="BGE18" s="190"/>
      <c r="BGF18" s="190"/>
      <c r="BGG18" s="190"/>
      <c r="BGH18" s="190"/>
      <c r="BGI18" s="190"/>
      <c r="BGJ18" s="190"/>
      <c r="BGK18" s="190"/>
      <c r="BGL18" s="190"/>
      <c r="BGM18" s="190"/>
      <c r="BGN18" s="190"/>
      <c r="BGO18" s="190"/>
      <c r="BGP18" s="190"/>
      <c r="BGQ18" s="190"/>
      <c r="BGR18" s="190"/>
      <c r="BGS18" s="190"/>
      <c r="BGT18" s="190"/>
      <c r="BGU18" s="190"/>
      <c r="BGV18" s="190"/>
      <c r="BGW18" s="190"/>
      <c r="BGX18" s="190"/>
      <c r="BGY18" s="190"/>
      <c r="BGZ18" s="190"/>
      <c r="BHA18" s="190"/>
      <c r="BHB18" s="190"/>
      <c r="BHC18" s="190"/>
      <c r="BHD18" s="190"/>
      <c r="BHE18" s="190"/>
      <c r="BHF18" s="190"/>
      <c r="BHG18" s="190"/>
      <c r="BHH18" s="190"/>
      <c r="BHI18" s="190"/>
      <c r="BHJ18" s="190"/>
      <c r="BHK18" s="190"/>
      <c r="BHL18" s="190"/>
      <c r="BHM18" s="190"/>
      <c r="BHN18" s="190"/>
      <c r="BHO18" s="190"/>
      <c r="BHP18" s="190"/>
      <c r="BHQ18" s="190"/>
      <c r="BHR18" s="190"/>
      <c r="BHS18" s="190"/>
      <c r="BHT18" s="190"/>
      <c r="BHU18" s="190"/>
      <c r="BHV18" s="190"/>
      <c r="BHW18" s="190"/>
      <c r="BHX18" s="190"/>
      <c r="BHY18" s="190"/>
      <c r="BHZ18" s="190"/>
      <c r="BIA18" s="190"/>
      <c r="BIB18" s="190"/>
      <c r="BIC18" s="190"/>
      <c r="BID18" s="190"/>
      <c r="BIE18" s="190"/>
      <c r="BIF18" s="190"/>
      <c r="BIG18" s="190"/>
      <c r="BIH18" s="190"/>
      <c r="BII18" s="190"/>
      <c r="BIJ18" s="190"/>
      <c r="BIK18" s="190"/>
      <c r="BIL18" s="190"/>
      <c r="BIM18" s="190"/>
      <c r="BIN18" s="190"/>
      <c r="BIO18" s="190"/>
      <c r="BIP18" s="190"/>
      <c r="BIQ18" s="190"/>
      <c r="BIR18" s="190"/>
      <c r="BIS18" s="190"/>
      <c r="BIT18" s="190"/>
      <c r="BIU18" s="190"/>
      <c r="BIV18" s="190"/>
      <c r="BIW18" s="190"/>
      <c r="BIX18" s="190"/>
      <c r="BIY18" s="190"/>
      <c r="BIZ18" s="190"/>
      <c r="BJA18" s="190"/>
      <c r="BJB18" s="190"/>
      <c r="BJC18" s="190"/>
      <c r="BJD18" s="190"/>
      <c r="BJE18" s="190"/>
      <c r="BJF18" s="190"/>
      <c r="BJG18" s="190"/>
      <c r="BJH18" s="190"/>
      <c r="BJI18" s="190"/>
      <c r="BJJ18" s="190"/>
      <c r="BJK18" s="190"/>
      <c r="BJL18" s="190"/>
      <c r="BJM18" s="190"/>
      <c r="BJN18" s="190"/>
      <c r="BJO18" s="190"/>
      <c r="BJP18" s="190"/>
      <c r="BJQ18" s="190"/>
      <c r="BJR18" s="190"/>
      <c r="BJS18" s="190"/>
      <c r="BJT18" s="190"/>
      <c r="BJU18" s="190"/>
      <c r="BJV18" s="190"/>
      <c r="BJW18" s="190"/>
      <c r="BJX18" s="190"/>
      <c r="BJY18" s="190"/>
      <c r="BJZ18" s="190"/>
      <c r="BKA18" s="190"/>
      <c r="BKB18" s="190"/>
      <c r="BKC18" s="190"/>
      <c r="BKD18" s="190"/>
      <c r="BKE18" s="190"/>
      <c r="BKF18" s="190"/>
      <c r="BKG18" s="190"/>
      <c r="BKH18" s="190"/>
      <c r="BKI18" s="190"/>
      <c r="BKJ18" s="190"/>
      <c r="BKK18" s="190"/>
      <c r="BKL18" s="190"/>
      <c r="BKM18" s="190"/>
      <c r="BKN18" s="190"/>
      <c r="BKO18" s="190"/>
      <c r="BKP18" s="190"/>
      <c r="BKQ18" s="190"/>
      <c r="BKR18" s="190"/>
      <c r="BKS18" s="190"/>
      <c r="BKT18" s="190"/>
      <c r="BKU18" s="190"/>
      <c r="BKV18" s="190"/>
      <c r="BKW18" s="190"/>
      <c r="BKX18" s="190"/>
      <c r="BKY18" s="190"/>
      <c r="BKZ18" s="190"/>
      <c r="BLA18" s="190"/>
      <c r="BLB18" s="190"/>
      <c r="BLC18" s="190"/>
      <c r="BLD18" s="190"/>
      <c r="BLE18" s="190"/>
      <c r="BLF18" s="190"/>
      <c r="BLG18" s="190"/>
      <c r="BLH18" s="190"/>
      <c r="BLI18" s="190"/>
      <c r="BLJ18" s="190"/>
      <c r="BLK18" s="190"/>
      <c r="BLL18" s="190"/>
      <c r="BLM18" s="190"/>
      <c r="BLN18" s="190"/>
      <c r="BLO18" s="190"/>
      <c r="BLP18" s="190"/>
      <c r="BLQ18" s="190"/>
      <c r="BLR18" s="190"/>
      <c r="BLS18" s="190"/>
      <c r="BLT18" s="190"/>
      <c r="BLU18" s="190"/>
      <c r="BLV18" s="190"/>
      <c r="BLW18" s="190"/>
      <c r="BLX18" s="190"/>
      <c r="BLY18" s="190"/>
      <c r="BLZ18" s="190"/>
      <c r="BMA18" s="190"/>
      <c r="BMB18" s="190"/>
      <c r="BMC18" s="190"/>
      <c r="BMD18" s="190"/>
      <c r="BME18" s="190"/>
      <c r="BMF18" s="190"/>
      <c r="BMG18" s="190"/>
      <c r="BMH18" s="190"/>
      <c r="BMI18" s="190"/>
      <c r="BMJ18" s="190"/>
      <c r="BMK18" s="190"/>
      <c r="BML18" s="190"/>
      <c r="BMM18" s="190"/>
      <c r="BMN18" s="190"/>
      <c r="BMO18" s="190"/>
      <c r="BMP18" s="190"/>
      <c r="BMQ18" s="190"/>
      <c r="BMR18" s="190"/>
      <c r="BMS18" s="190"/>
      <c r="BMT18" s="190"/>
      <c r="BMU18" s="190"/>
      <c r="BMV18" s="190"/>
      <c r="BMW18" s="190"/>
      <c r="BMX18" s="190"/>
      <c r="BMY18" s="190"/>
      <c r="BMZ18" s="190"/>
      <c r="BNA18" s="190"/>
      <c r="BNB18" s="190"/>
      <c r="BNC18" s="190"/>
      <c r="BND18" s="190"/>
      <c r="BNE18" s="190"/>
      <c r="BNF18" s="190"/>
      <c r="BNG18" s="190"/>
      <c r="BNH18" s="190"/>
      <c r="BNI18" s="190"/>
      <c r="BNJ18" s="190"/>
      <c r="BNK18" s="190"/>
      <c r="BNL18" s="190"/>
      <c r="BNM18" s="190"/>
      <c r="BNN18" s="190"/>
      <c r="BNO18" s="190"/>
      <c r="BNP18" s="190"/>
      <c r="BNQ18" s="190"/>
      <c r="BNR18" s="190"/>
      <c r="BNS18" s="190"/>
      <c r="BNT18" s="190"/>
      <c r="BNU18" s="190"/>
      <c r="BNV18" s="190"/>
      <c r="BNW18" s="190"/>
      <c r="BNX18" s="190"/>
      <c r="BNY18" s="190"/>
      <c r="BNZ18" s="190"/>
      <c r="BOA18" s="190"/>
      <c r="BOB18" s="190"/>
      <c r="BOC18" s="190"/>
      <c r="BOD18" s="190"/>
      <c r="BOE18" s="190"/>
      <c r="BOF18" s="190"/>
      <c r="BOG18" s="190"/>
      <c r="BOH18" s="190"/>
      <c r="BOI18" s="190"/>
      <c r="BOJ18" s="190"/>
      <c r="BOK18" s="190"/>
      <c r="BOL18" s="190"/>
      <c r="BOM18" s="190"/>
      <c r="BON18" s="190"/>
      <c r="BOO18" s="190"/>
      <c r="BOP18" s="190"/>
      <c r="BOQ18" s="190"/>
      <c r="BOR18" s="190"/>
      <c r="BOS18" s="190"/>
      <c r="BOT18" s="190"/>
      <c r="BOU18" s="190"/>
      <c r="BOV18" s="190"/>
      <c r="BOW18" s="190"/>
      <c r="BOX18" s="190"/>
      <c r="BOY18" s="190"/>
      <c r="BOZ18" s="190"/>
      <c r="BPA18" s="190"/>
      <c r="BPB18" s="190"/>
      <c r="BPC18" s="190"/>
      <c r="BPD18" s="190"/>
      <c r="BPE18" s="190"/>
      <c r="BPF18" s="190"/>
      <c r="BPG18" s="190"/>
      <c r="BPH18" s="190"/>
      <c r="BPI18" s="190"/>
      <c r="BPJ18" s="190"/>
      <c r="BPK18" s="190"/>
      <c r="BPL18" s="190"/>
      <c r="BPM18" s="190"/>
      <c r="BPN18" s="190"/>
      <c r="BPO18" s="190"/>
      <c r="BPP18" s="190"/>
      <c r="BPQ18" s="190"/>
      <c r="BPR18" s="190"/>
      <c r="BPS18" s="190"/>
      <c r="BPT18" s="190"/>
      <c r="BPU18" s="190"/>
      <c r="BPV18" s="190"/>
      <c r="BPW18" s="190"/>
      <c r="BPX18" s="190"/>
      <c r="BPY18" s="190"/>
      <c r="BPZ18" s="190"/>
      <c r="BQA18" s="190"/>
      <c r="BQB18" s="190"/>
      <c r="BQC18" s="190"/>
      <c r="BQD18" s="190"/>
      <c r="BQE18" s="190"/>
      <c r="BQF18" s="190"/>
      <c r="BQG18" s="190"/>
      <c r="BQH18" s="190"/>
      <c r="BQI18" s="190"/>
      <c r="BQJ18" s="190"/>
      <c r="BQK18" s="190"/>
      <c r="BQL18" s="190"/>
      <c r="BQM18" s="190"/>
      <c r="BQN18" s="190"/>
      <c r="BQO18" s="190"/>
      <c r="BQP18" s="190"/>
      <c r="BQQ18" s="190"/>
      <c r="BQR18" s="190"/>
      <c r="BQS18" s="190"/>
      <c r="BQT18" s="190"/>
      <c r="BQU18" s="190"/>
      <c r="BQV18" s="190"/>
      <c r="BQW18" s="190"/>
      <c r="BQX18" s="190"/>
      <c r="BQY18" s="190"/>
      <c r="BQZ18" s="190"/>
      <c r="BRA18" s="190"/>
      <c r="BRB18" s="190"/>
      <c r="BRC18" s="190"/>
      <c r="BRD18" s="190"/>
      <c r="BRE18" s="190"/>
      <c r="BRF18" s="190"/>
      <c r="BRG18" s="190"/>
      <c r="BRH18" s="190"/>
      <c r="BRI18" s="190"/>
      <c r="BRJ18" s="190"/>
      <c r="BRK18" s="190"/>
      <c r="BRL18" s="190"/>
      <c r="BRM18" s="190"/>
      <c r="BRN18" s="190"/>
      <c r="BRO18" s="190"/>
      <c r="BRP18" s="190"/>
      <c r="BRQ18" s="190"/>
      <c r="BRR18" s="190"/>
      <c r="BRS18" s="190"/>
      <c r="BRT18" s="190"/>
      <c r="BRU18" s="190"/>
      <c r="BRV18" s="190"/>
      <c r="BRW18" s="190"/>
      <c r="BRX18" s="190"/>
      <c r="BRY18" s="190"/>
      <c r="BRZ18" s="190"/>
      <c r="BSA18" s="190"/>
      <c r="BSB18" s="190"/>
      <c r="BSC18" s="190"/>
      <c r="BSD18" s="190"/>
      <c r="BSE18" s="190"/>
      <c r="BSF18" s="190"/>
      <c r="BSG18" s="190"/>
      <c r="BSH18" s="190"/>
      <c r="BSI18" s="190"/>
      <c r="BSJ18" s="190"/>
      <c r="BSK18" s="190"/>
      <c r="BSL18" s="190"/>
      <c r="BSM18" s="190"/>
      <c r="BSN18" s="190"/>
      <c r="BSO18" s="190"/>
      <c r="BSP18" s="190"/>
      <c r="BSQ18" s="190"/>
      <c r="BSR18" s="190"/>
      <c r="BSS18" s="190"/>
      <c r="BST18" s="190"/>
      <c r="BSU18" s="190"/>
      <c r="BSV18" s="190"/>
      <c r="BSW18" s="190"/>
      <c r="BSX18" s="190"/>
      <c r="BSY18" s="190"/>
      <c r="BSZ18" s="190"/>
      <c r="BTA18" s="190"/>
      <c r="BTB18" s="190"/>
      <c r="BTC18" s="190"/>
      <c r="BTD18" s="190"/>
      <c r="BTE18" s="190"/>
      <c r="BTF18" s="190"/>
      <c r="BTG18" s="190"/>
      <c r="BTH18" s="190"/>
      <c r="BTI18" s="190"/>
      <c r="BTJ18" s="190"/>
      <c r="BTK18" s="190"/>
      <c r="BTL18" s="190"/>
      <c r="BTM18" s="190"/>
      <c r="BTN18" s="190"/>
      <c r="BTO18" s="190"/>
      <c r="BTP18" s="190"/>
      <c r="BTQ18" s="190"/>
      <c r="BTR18" s="190"/>
      <c r="BTS18" s="190"/>
      <c r="BTT18" s="190"/>
      <c r="BTU18" s="190"/>
      <c r="BTV18" s="190"/>
      <c r="BTW18" s="190"/>
      <c r="BTX18" s="190"/>
      <c r="BTY18" s="190"/>
      <c r="BTZ18" s="190"/>
      <c r="BUA18" s="190"/>
      <c r="BUB18" s="190"/>
      <c r="BUC18" s="190"/>
      <c r="BUD18" s="190"/>
      <c r="BUE18" s="190"/>
      <c r="BUF18" s="190"/>
      <c r="BUG18" s="190"/>
      <c r="BUH18" s="190"/>
      <c r="BUI18" s="190"/>
      <c r="BUJ18" s="190"/>
      <c r="BUK18" s="190"/>
      <c r="BUL18" s="190"/>
      <c r="BUM18" s="190"/>
      <c r="BUN18" s="190"/>
      <c r="BUO18" s="190"/>
      <c r="BUP18" s="190"/>
      <c r="BUQ18" s="190"/>
      <c r="BUR18" s="190"/>
      <c r="BUS18" s="190"/>
      <c r="BUT18" s="190"/>
      <c r="BUU18" s="190"/>
      <c r="BUV18" s="190"/>
      <c r="BUW18" s="190"/>
      <c r="BUX18" s="190"/>
      <c r="BUY18" s="190"/>
      <c r="BUZ18" s="190"/>
      <c r="BVA18" s="190"/>
      <c r="BVB18" s="190"/>
      <c r="BVC18" s="190"/>
      <c r="BVD18" s="190"/>
      <c r="BVE18" s="190"/>
      <c r="BVF18" s="190"/>
      <c r="BVG18" s="190"/>
      <c r="BVH18" s="190"/>
      <c r="BVI18" s="190"/>
      <c r="BVJ18" s="190"/>
      <c r="BVK18" s="190"/>
      <c r="BVL18" s="190"/>
      <c r="BVM18" s="190"/>
      <c r="BVN18" s="190"/>
      <c r="BVO18" s="190"/>
      <c r="BVP18" s="190"/>
      <c r="BVQ18" s="190"/>
      <c r="BVR18" s="190"/>
      <c r="BVS18" s="190"/>
      <c r="BVT18" s="190"/>
      <c r="BVU18" s="190"/>
      <c r="BVV18" s="190"/>
      <c r="BVW18" s="190"/>
      <c r="BVX18" s="190"/>
      <c r="BVY18" s="190"/>
      <c r="BVZ18" s="190"/>
      <c r="BWA18" s="190"/>
      <c r="BWB18" s="190"/>
      <c r="BWC18" s="190"/>
      <c r="BWD18" s="190"/>
      <c r="BWE18" s="190"/>
      <c r="BWF18" s="190"/>
      <c r="BWG18" s="190"/>
      <c r="BWH18" s="190"/>
      <c r="BWI18" s="190"/>
      <c r="BWJ18" s="190"/>
      <c r="BWK18" s="190"/>
      <c r="BWL18" s="190"/>
      <c r="BWM18" s="190"/>
      <c r="BWN18" s="190"/>
      <c r="BWO18" s="190"/>
      <c r="BWP18" s="190"/>
      <c r="BWQ18" s="190"/>
      <c r="BWR18" s="190"/>
      <c r="BWS18" s="190"/>
      <c r="BWT18" s="190"/>
      <c r="BWU18" s="190"/>
      <c r="BWV18" s="190"/>
      <c r="BWW18" s="190"/>
      <c r="BWX18" s="190"/>
      <c r="BWY18" s="190"/>
      <c r="BWZ18" s="190"/>
      <c r="BXA18" s="190"/>
      <c r="BXB18" s="190"/>
      <c r="BXC18" s="190"/>
      <c r="BXD18" s="190"/>
      <c r="BXE18" s="190"/>
      <c r="BXF18" s="190"/>
      <c r="BXG18" s="190"/>
      <c r="BXH18" s="190"/>
      <c r="BXI18" s="190"/>
      <c r="BXJ18" s="190"/>
      <c r="BXK18" s="190"/>
      <c r="BXL18" s="190"/>
      <c r="BXM18" s="190"/>
      <c r="BXN18" s="190"/>
      <c r="BXO18" s="190"/>
      <c r="BXP18" s="190"/>
      <c r="BXQ18" s="190"/>
      <c r="BXR18" s="190"/>
      <c r="BXS18" s="190"/>
      <c r="BXT18" s="190"/>
      <c r="BXU18" s="190"/>
      <c r="BXV18" s="190"/>
      <c r="BXW18" s="190"/>
      <c r="BXX18" s="190"/>
      <c r="BXY18" s="190"/>
      <c r="BXZ18" s="190"/>
      <c r="BYA18" s="190"/>
      <c r="BYB18" s="190"/>
      <c r="BYC18" s="190"/>
      <c r="BYD18" s="190"/>
      <c r="BYE18" s="190"/>
      <c r="BYF18" s="190"/>
      <c r="BYG18" s="190"/>
      <c r="BYH18" s="190"/>
      <c r="BYI18" s="190"/>
      <c r="BYJ18" s="190"/>
      <c r="BYK18" s="190"/>
      <c r="BYL18" s="190"/>
      <c r="BYM18" s="190"/>
      <c r="BYN18" s="190"/>
      <c r="BYO18" s="190"/>
      <c r="BYP18" s="190"/>
      <c r="BYQ18" s="190"/>
      <c r="BYR18" s="190"/>
      <c r="BYS18" s="190"/>
      <c r="BYT18" s="190"/>
      <c r="BYU18" s="190"/>
      <c r="BYV18" s="190"/>
      <c r="BYW18" s="190"/>
      <c r="BYX18" s="190"/>
      <c r="BYY18" s="190"/>
      <c r="BYZ18" s="190"/>
      <c r="BZA18" s="190"/>
      <c r="BZB18" s="190"/>
      <c r="BZC18" s="190"/>
      <c r="BZD18" s="190"/>
      <c r="BZE18" s="190"/>
      <c r="BZF18" s="190"/>
      <c r="BZG18" s="190"/>
      <c r="BZH18" s="190"/>
      <c r="BZI18" s="190"/>
      <c r="BZJ18" s="190"/>
      <c r="BZK18" s="190"/>
      <c r="BZL18" s="190"/>
      <c r="BZM18" s="190"/>
      <c r="BZN18" s="190"/>
      <c r="BZO18" s="190"/>
      <c r="BZP18" s="190"/>
      <c r="BZQ18" s="190"/>
      <c r="BZR18" s="190"/>
      <c r="BZS18" s="190"/>
      <c r="BZT18" s="190"/>
      <c r="BZU18" s="190"/>
      <c r="BZV18" s="190"/>
      <c r="BZW18" s="190"/>
      <c r="BZX18" s="190"/>
      <c r="BZY18" s="190"/>
      <c r="BZZ18" s="190"/>
      <c r="CAA18" s="190"/>
      <c r="CAB18" s="190"/>
      <c r="CAC18" s="190"/>
      <c r="CAD18" s="190"/>
      <c r="CAE18" s="190"/>
      <c r="CAF18" s="190"/>
      <c r="CAG18" s="190"/>
      <c r="CAH18" s="190"/>
      <c r="CAI18" s="190"/>
      <c r="CAJ18" s="190"/>
      <c r="CAK18" s="190"/>
      <c r="CAL18" s="190"/>
      <c r="CAM18" s="190"/>
      <c r="CAN18" s="190"/>
      <c r="CAO18" s="190"/>
      <c r="CAP18" s="190"/>
      <c r="CAQ18" s="190"/>
      <c r="CAR18" s="190"/>
      <c r="CAS18" s="190"/>
      <c r="CAT18" s="190"/>
      <c r="CAU18" s="190"/>
      <c r="CAV18" s="190"/>
      <c r="CAW18" s="190"/>
      <c r="CAX18" s="190"/>
      <c r="CAY18" s="190"/>
      <c r="CAZ18" s="190"/>
      <c r="CBA18" s="190"/>
      <c r="CBB18" s="190"/>
      <c r="CBC18" s="190"/>
      <c r="CBD18" s="190"/>
      <c r="CBE18" s="190"/>
      <c r="CBF18" s="190"/>
      <c r="CBG18" s="190"/>
      <c r="CBH18" s="190"/>
      <c r="CBI18" s="190"/>
      <c r="CBJ18" s="190"/>
      <c r="CBK18" s="190"/>
      <c r="CBL18" s="190"/>
      <c r="CBM18" s="190"/>
      <c r="CBN18" s="190"/>
      <c r="CBO18" s="190"/>
      <c r="CBP18" s="190"/>
      <c r="CBQ18" s="190"/>
      <c r="CBR18" s="190"/>
      <c r="CBS18" s="190"/>
      <c r="CBT18" s="190"/>
      <c r="CBU18" s="190"/>
      <c r="CBV18" s="190"/>
      <c r="CBW18" s="190"/>
      <c r="CBX18" s="190"/>
      <c r="CBY18" s="190"/>
      <c r="CBZ18" s="190"/>
      <c r="CCA18" s="190"/>
      <c r="CCB18" s="190"/>
      <c r="CCC18" s="190"/>
      <c r="CCD18" s="190"/>
      <c r="CCE18" s="190"/>
      <c r="CCF18" s="190"/>
      <c r="CCG18" s="190"/>
      <c r="CCH18" s="190"/>
      <c r="CCI18" s="190"/>
      <c r="CCJ18" s="190"/>
      <c r="CCK18" s="190"/>
      <c r="CCL18" s="190"/>
      <c r="CCM18" s="190"/>
      <c r="CCN18" s="190"/>
      <c r="CCO18" s="190"/>
      <c r="CCP18" s="190"/>
      <c r="CCQ18" s="190"/>
      <c r="CCR18" s="190"/>
      <c r="CCS18" s="190"/>
      <c r="CCT18" s="190"/>
      <c r="CCU18" s="190"/>
      <c r="CCV18" s="190"/>
      <c r="CCW18" s="190"/>
      <c r="CCX18" s="190"/>
      <c r="CCY18" s="190"/>
      <c r="CCZ18" s="190"/>
      <c r="CDA18" s="190"/>
      <c r="CDB18" s="190"/>
      <c r="CDC18" s="190"/>
      <c r="CDD18" s="190"/>
      <c r="CDE18" s="190"/>
      <c r="CDF18" s="190"/>
      <c r="CDG18" s="190"/>
      <c r="CDH18" s="190"/>
      <c r="CDI18" s="190"/>
      <c r="CDJ18" s="190"/>
      <c r="CDK18" s="190"/>
      <c r="CDL18" s="190"/>
      <c r="CDM18" s="190"/>
      <c r="CDN18" s="190"/>
      <c r="CDO18" s="190"/>
      <c r="CDP18" s="190"/>
      <c r="CDQ18" s="190"/>
      <c r="CDR18" s="190"/>
      <c r="CDS18" s="190"/>
      <c r="CDT18" s="190"/>
      <c r="CDU18" s="190"/>
      <c r="CDV18" s="190"/>
      <c r="CDW18" s="190"/>
      <c r="CDX18" s="190"/>
      <c r="CDY18" s="190"/>
      <c r="CDZ18" s="190"/>
      <c r="CEA18" s="190"/>
      <c r="CEB18" s="190"/>
      <c r="CEC18" s="190"/>
      <c r="CED18" s="190"/>
      <c r="CEE18" s="190"/>
      <c r="CEF18" s="190"/>
      <c r="CEG18" s="190"/>
      <c r="CEH18" s="190"/>
      <c r="CEI18" s="190"/>
      <c r="CEJ18" s="190"/>
      <c r="CEK18" s="190"/>
      <c r="CEL18" s="190"/>
      <c r="CEM18" s="190"/>
      <c r="CEN18" s="190"/>
      <c r="CEO18" s="190"/>
      <c r="CEP18" s="190"/>
      <c r="CEQ18" s="190"/>
      <c r="CER18" s="190"/>
      <c r="CES18" s="190"/>
      <c r="CET18" s="190"/>
      <c r="CEU18" s="190"/>
      <c r="CEV18" s="190"/>
      <c r="CEW18" s="190"/>
      <c r="CEX18" s="190"/>
      <c r="CEY18" s="190"/>
      <c r="CEZ18" s="190"/>
      <c r="CFA18" s="190"/>
      <c r="CFB18" s="190"/>
      <c r="CFC18" s="190"/>
      <c r="CFD18" s="190"/>
      <c r="CFE18" s="190"/>
      <c r="CFF18" s="190"/>
      <c r="CFG18" s="190"/>
      <c r="CFH18" s="190"/>
      <c r="CFI18" s="190"/>
      <c r="CFJ18" s="190"/>
      <c r="CFK18" s="190"/>
      <c r="CFL18" s="190"/>
      <c r="CFM18" s="190"/>
      <c r="CFN18" s="190"/>
      <c r="CFO18" s="190"/>
      <c r="CFP18" s="190"/>
      <c r="CFQ18" s="190"/>
      <c r="CFR18" s="190"/>
      <c r="CFS18" s="190"/>
      <c r="CFT18" s="190"/>
      <c r="CFU18" s="190"/>
      <c r="CFV18" s="190"/>
      <c r="CFW18" s="190"/>
      <c r="CFX18" s="190"/>
      <c r="CFY18" s="190"/>
      <c r="CFZ18" s="190"/>
      <c r="CGA18" s="190"/>
      <c r="CGB18" s="190"/>
      <c r="CGC18" s="190"/>
      <c r="CGD18" s="190"/>
      <c r="CGE18" s="190"/>
      <c r="CGF18" s="190"/>
      <c r="CGG18" s="190"/>
      <c r="CGH18" s="190"/>
      <c r="CGI18" s="190"/>
      <c r="CGJ18" s="190"/>
      <c r="CGK18" s="190"/>
      <c r="CGL18" s="190"/>
      <c r="CGM18" s="190"/>
      <c r="CGN18" s="190"/>
      <c r="CGO18" s="190"/>
      <c r="CGP18" s="190"/>
      <c r="CGQ18" s="190"/>
      <c r="CGR18" s="190"/>
      <c r="CGS18" s="190"/>
      <c r="CGT18" s="190"/>
      <c r="CGU18" s="190"/>
      <c r="CGV18" s="190"/>
      <c r="CGW18" s="190"/>
      <c r="CGX18" s="190"/>
      <c r="CGY18" s="190"/>
      <c r="CGZ18" s="190"/>
      <c r="CHA18" s="190"/>
      <c r="CHB18" s="190"/>
      <c r="CHC18" s="190"/>
      <c r="CHD18" s="190"/>
      <c r="CHE18" s="190"/>
      <c r="CHF18" s="190"/>
      <c r="CHG18" s="190"/>
      <c r="CHH18" s="190"/>
      <c r="CHI18" s="190"/>
      <c r="CHJ18" s="190"/>
      <c r="CHK18" s="190"/>
      <c r="CHL18" s="190"/>
      <c r="CHM18" s="190"/>
      <c r="CHN18" s="190"/>
      <c r="CHO18" s="190"/>
      <c r="CHP18" s="190"/>
      <c r="CHQ18" s="190"/>
      <c r="CHR18" s="190"/>
      <c r="CHS18" s="190"/>
      <c r="CHT18" s="190"/>
      <c r="CHU18" s="190"/>
      <c r="CHV18" s="190"/>
      <c r="CHW18" s="190"/>
      <c r="CHX18" s="190"/>
      <c r="CHY18" s="190"/>
      <c r="CHZ18" s="190"/>
      <c r="CIA18" s="190"/>
      <c r="CIB18" s="190"/>
      <c r="CIC18" s="190"/>
      <c r="CID18" s="190"/>
      <c r="CIE18" s="190"/>
      <c r="CIF18" s="190"/>
      <c r="CIG18" s="190"/>
      <c r="CIH18" s="190"/>
      <c r="CII18" s="190"/>
      <c r="CIJ18" s="190"/>
      <c r="CIK18" s="190"/>
      <c r="CIL18" s="190"/>
      <c r="CIM18" s="190"/>
      <c r="CIN18" s="190"/>
      <c r="CIO18" s="190"/>
      <c r="CIP18" s="190"/>
      <c r="CIQ18" s="190"/>
      <c r="CIR18" s="190"/>
      <c r="CIS18" s="190"/>
      <c r="CIT18" s="190"/>
      <c r="CIU18" s="190"/>
      <c r="CIV18" s="190"/>
      <c r="CIW18" s="190"/>
      <c r="CIX18" s="190"/>
      <c r="CIY18" s="190"/>
      <c r="CIZ18" s="190"/>
      <c r="CJA18" s="190"/>
      <c r="CJB18" s="190"/>
      <c r="CJC18" s="190"/>
      <c r="CJD18" s="190"/>
      <c r="CJE18" s="190"/>
      <c r="CJF18" s="190"/>
      <c r="CJG18" s="190"/>
      <c r="CJH18" s="190"/>
      <c r="CJI18" s="190"/>
      <c r="CJJ18" s="190"/>
      <c r="CJK18" s="190"/>
      <c r="CJL18" s="190"/>
      <c r="CJM18" s="190"/>
      <c r="CJN18" s="190"/>
      <c r="CJO18" s="190"/>
      <c r="CJP18" s="190"/>
      <c r="CJQ18" s="190"/>
      <c r="CJR18" s="190"/>
      <c r="CJS18" s="190"/>
      <c r="CJT18" s="190"/>
      <c r="CJU18" s="190"/>
      <c r="CJV18" s="190"/>
      <c r="CJW18" s="190"/>
      <c r="CJX18" s="190"/>
      <c r="CJY18" s="190"/>
      <c r="CJZ18" s="190"/>
      <c r="CKA18" s="190"/>
      <c r="CKB18" s="190"/>
      <c r="CKC18" s="190"/>
      <c r="CKD18" s="190"/>
      <c r="CKE18" s="190"/>
      <c r="CKF18" s="190"/>
      <c r="CKG18" s="190"/>
      <c r="CKH18" s="190"/>
      <c r="CKI18" s="190"/>
      <c r="CKJ18" s="190"/>
      <c r="CKK18" s="190"/>
      <c r="CKL18" s="190"/>
      <c r="CKM18" s="190"/>
      <c r="CKN18" s="190"/>
      <c r="CKO18" s="190"/>
      <c r="CKP18" s="190"/>
      <c r="CKQ18" s="190"/>
      <c r="CKR18" s="190"/>
      <c r="CKS18" s="190"/>
      <c r="CKT18" s="190"/>
      <c r="CKU18" s="190"/>
      <c r="CKV18" s="190"/>
      <c r="CKW18" s="190"/>
      <c r="CKX18" s="190"/>
      <c r="CKY18" s="190"/>
      <c r="CKZ18" s="190"/>
      <c r="CLA18" s="190"/>
      <c r="CLB18" s="190"/>
      <c r="CLC18" s="190"/>
      <c r="CLD18" s="190"/>
      <c r="CLE18" s="190"/>
      <c r="CLF18" s="190"/>
      <c r="CLG18" s="190"/>
      <c r="CLH18" s="190"/>
      <c r="CLI18" s="190"/>
      <c r="CLJ18" s="190"/>
      <c r="CLK18" s="190"/>
      <c r="CLL18" s="190"/>
      <c r="CLM18" s="190"/>
      <c r="CLN18" s="190"/>
      <c r="CLO18" s="190"/>
      <c r="CLP18" s="190"/>
      <c r="CLQ18" s="190"/>
      <c r="CLR18" s="190"/>
      <c r="CLS18" s="190"/>
      <c r="CLT18" s="190"/>
      <c r="CLU18" s="190"/>
      <c r="CLV18" s="190"/>
      <c r="CLW18" s="190"/>
      <c r="CLX18" s="190"/>
      <c r="CLY18" s="190"/>
      <c r="CLZ18" s="190"/>
      <c r="CMA18" s="190"/>
      <c r="CMB18" s="190"/>
      <c r="CMC18" s="190"/>
      <c r="CMD18" s="190"/>
      <c r="CME18" s="190"/>
      <c r="CMF18" s="190"/>
      <c r="CMG18" s="190"/>
      <c r="CMH18" s="190"/>
      <c r="CMI18" s="190"/>
      <c r="CMJ18" s="190"/>
      <c r="CMK18" s="190"/>
      <c r="CML18" s="190"/>
      <c r="CMM18" s="190"/>
      <c r="CMN18" s="190"/>
      <c r="CMO18" s="190"/>
      <c r="CMP18" s="190"/>
      <c r="CMQ18" s="190"/>
      <c r="CMR18" s="190"/>
      <c r="CMS18" s="190"/>
      <c r="CMT18" s="190"/>
      <c r="CMU18" s="190"/>
      <c r="CMV18" s="190"/>
      <c r="CMW18" s="190"/>
      <c r="CMX18" s="190"/>
      <c r="CMY18" s="190"/>
      <c r="CMZ18" s="190"/>
      <c r="CNA18" s="190"/>
      <c r="CNB18" s="190"/>
      <c r="CNC18" s="190"/>
      <c r="CND18" s="190"/>
      <c r="CNE18" s="190"/>
      <c r="CNF18" s="190"/>
      <c r="CNG18" s="190"/>
      <c r="CNH18" s="190"/>
      <c r="CNI18" s="190"/>
      <c r="CNJ18" s="190"/>
      <c r="CNK18" s="190"/>
      <c r="CNL18" s="190"/>
      <c r="CNM18" s="190"/>
      <c r="CNN18" s="190"/>
      <c r="CNO18" s="190"/>
      <c r="CNP18" s="190"/>
      <c r="CNQ18" s="190"/>
      <c r="CNR18" s="190"/>
      <c r="CNS18" s="190"/>
      <c r="CNT18" s="190"/>
      <c r="CNU18" s="190"/>
      <c r="CNV18" s="190"/>
      <c r="CNW18" s="190"/>
      <c r="CNX18" s="190"/>
      <c r="CNY18" s="190"/>
      <c r="CNZ18" s="190"/>
      <c r="COA18" s="190"/>
      <c r="COB18" s="190"/>
      <c r="COC18" s="190"/>
      <c r="COD18" s="190"/>
      <c r="COE18" s="190"/>
      <c r="COF18" s="190"/>
      <c r="COG18" s="190"/>
      <c r="COH18" s="190"/>
      <c r="COI18" s="190"/>
      <c r="COJ18" s="190"/>
      <c r="COK18" s="190"/>
      <c r="COL18" s="190"/>
      <c r="COM18" s="190"/>
      <c r="CON18" s="190"/>
      <c r="COO18" s="190"/>
      <c r="COP18" s="190"/>
      <c r="COQ18" s="190"/>
      <c r="COR18" s="190"/>
      <c r="COS18" s="190"/>
      <c r="COT18" s="190"/>
      <c r="COU18" s="190"/>
      <c r="COV18" s="190"/>
      <c r="COW18" s="190"/>
      <c r="COX18" s="190"/>
      <c r="COY18" s="190"/>
      <c r="COZ18" s="190"/>
      <c r="CPA18" s="190"/>
      <c r="CPB18" s="190"/>
      <c r="CPC18" s="190"/>
      <c r="CPD18" s="190"/>
      <c r="CPE18" s="190"/>
      <c r="CPF18" s="190"/>
      <c r="CPG18" s="190"/>
      <c r="CPH18" s="190"/>
      <c r="CPI18" s="190"/>
      <c r="CPJ18" s="190"/>
      <c r="CPK18" s="190"/>
      <c r="CPL18" s="190"/>
      <c r="CPM18" s="190"/>
      <c r="CPN18" s="190"/>
      <c r="CPO18" s="190"/>
      <c r="CPP18" s="190"/>
      <c r="CPQ18" s="190"/>
      <c r="CPR18" s="190"/>
      <c r="CPS18" s="190"/>
      <c r="CPT18" s="190"/>
      <c r="CPU18" s="190"/>
      <c r="CPV18" s="190"/>
      <c r="CPW18" s="190"/>
      <c r="CPX18" s="190"/>
      <c r="CPY18" s="190"/>
      <c r="CPZ18" s="190"/>
      <c r="CQA18" s="190"/>
      <c r="CQB18" s="190"/>
      <c r="CQC18" s="190"/>
      <c r="CQD18" s="190"/>
      <c r="CQE18" s="190"/>
      <c r="CQF18" s="190"/>
      <c r="CQG18" s="190"/>
      <c r="CQH18" s="190"/>
      <c r="CQI18" s="190"/>
      <c r="CQJ18" s="190"/>
      <c r="CQK18" s="190"/>
      <c r="CQL18" s="190"/>
      <c r="CQM18" s="190"/>
      <c r="CQN18" s="190"/>
      <c r="CQO18" s="190"/>
      <c r="CQP18" s="190"/>
      <c r="CQQ18" s="190"/>
      <c r="CQR18" s="190"/>
      <c r="CQS18" s="190"/>
      <c r="CQT18" s="190"/>
      <c r="CQU18" s="190"/>
      <c r="CQV18" s="190"/>
      <c r="CQW18" s="190"/>
      <c r="CQX18" s="190"/>
      <c r="CQY18" s="190"/>
      <c r="CQZ18" s="190"/>
      <c r="CRA18" s="190"/>
      <c r="CRB18" s="190"/>
      <c r="CRC18" s="190"/>
      <c r="CRD18" s="190"/>
      <c r="CRE18" s="190"/>
      <c r="CRF18" s="190"/>
      <c r="CRG18" s="190"/>
      <c r="CRH18" s="190"/>
      <c r="CRI18" s="190"/>
      <c r="CRJ18" s="190"/>
      <c r="CRK18" s="190"/>
      <c r="CRL18" s="190"/>
      <c r="CRM18" s="190"/>
      <c r="CRN18" s="190"/>
      <c r="CRO18" s="190"/>
      <c r="CRP18" s="190"/>
      <c r="CRQ18" s="190"/>
      <c r="CRR18" s="190"/>
      <c r="CRS18" s="190"/>
      <c r="CRT18" s="190"/>
      <c r="CRU18" s="190"/>
      <c r="CRV18" s="190"/>
      <c r="CRW18" s="190"/>
      <c r="CRX18" s="190"/>
      <c r="CRY18" s="190"/>
      <c r="CRZ18" s="190"/>
      <c r="CSA18" s="190"/>
      <c r="CSB18" s="190"/>
      <c r="CSC18" s="190"/>
      <c r="CSD18" s="190"/>
      <c r="CSE18" s="190"/>
      <c r="CSF18" s="190"/>
      <c r="CSG18" s="190"/>
      <c r="CSH18" s="190"/>
      <c r="CSI18" s="190"/>
      <c r="CSJ18" s="190"/>
      <c r="CSK18" s="190"/>
      <c r="CSL18" s="190"/>
      <c r="CSM18" s="190"/>
      <c r="CSN18" s="190"/>
      <c r="CSO18" s="190"/>
      <c r="CSP18" s="190"/>
      <c r="CSQ18" s="190"/>
      <c r="CSR18" s="190"/>
      <c r="CSS18" s="190"/>
      <c r="CST18" s="190"/>
      <c r="CSU18" s="190"/>
      <c r="CSV18" s="190"/>
      <c r="CSW18" s="190"/>
      <c r="CSX18" s="190"/>
      <c r="CSY18" s="190"/>
      <c r="CSZ18" s="190"/>
      <c r="CTA18" s="190"/>
      <c r="CTB18" s="190"/>
      <c r="CTC18" s="190"/>
      <c r="CTD18" s="190"/>
      <c r="CTE18" s="190"/>
      <c r="CTF18" s="190"/>
      <c r="CTG18" s="190"/>
      <c r="CTH18" s="190"/>
      <c r="CTI18" s="190"/>
      <c r="CTJ18" s="190"/>
      <c r="CTK18" s="190"/>
      <c r="CTL18" s="190"/>
      <c r="CTM18" s="190"/>
      <c r="CTN18" s="190"/>
      <c r="CTO18" s="190"/>
      <c r="CTP18" s="190"/>
      <c r="CTQ18" s="190"/>
      <c r="CTR18" s="190"/>
      <c r="CTS18" s="190"/>
      <c r="CTT18" s="190"/>
      <c r="CTU18" s="190"/>
      <c r="CTV18" s="190"/>
      <c r="CTW18" s="190"/>
      <c r="CTX18" s="190"/>
      <c r="CTY18" s="190"/>
      <c r="CTZ18" s="190"/>
      <c r="CUA18" s="190"/>
      <c r="CUB18" s="190"/>
      <c r="CUC18" s="190"/>
      <c r="CUD18" s="190"/>
      <c r="CUE18" s="190"/>
      <c r="CUF18" s="190"/>
      <c r="CUG18" s="190"/>
      <c r="CUH18" s="190"/>
      <c r="CUI18" s="190"/>
      <c r="CUJ18" s="190"/>
      <c r="CUK18" s="190"/>
      <c r="CUL18" s="190"/>
      <c r="CUM18" s="190"/>
      <c r="CUN18" s="190"/>
      <c r="CUO18" s="190"/>
      <c r="CUP18" s="190"/>
      <c r="CUQ18" s="190"/>
      <c r="CUR18" s="190"/>
      <c r="CUS18" s="190"/>
      <c r="CUT18" s="190"/>
      <c r="CUU18" s="190"/>
      <c r="CUV18" s="190"/>
      <c r="CUW18" s="190"/>
      <c r="CUX18" s="190"/>
      <c r="CUY18" s="190"/>
      <c r="CUZ18" s="190"/>
      <c r="CVA18" s="190"/>
      <c r="CVB18" s="190"/>
      <c r="CVC18" s="190"/>
      <c r="CVD18" s="190"/>
      <c r="CVE18" s="190"/>
      <c r="CVF18" s="190"/>
      <c r="CVG18" s="190"/>
      <c r="CVH18" s="190"/>
      <c r="CVI18" s="190"/>
      <c r="CVJ18" s="190"/>
      <c r="CVK18" s="190"/>
      <c r="CVL18" s="190"/>
      <c r="CVM18" s="190"/>
      <c r="CVN18" s="190"/>
      <c r="CVO18" s="190"/>
      <c r="CVP18" s="190"/>
      <c r="CVQ18" s="190"/>
      <c r="CVR18" s="190"/>
      <c r="CVS18" s="190"/>
      <c r="CVT18" s="190"/>
      <c r="CVU18" s="190"/>
      <c r="CVV18" s="190"/>
      <c r="CVW18" s="190"/>
      <c r="CVX18" s="190"/>
      <c r="CVY18" s="190"/>
      <c r="CVZ18" s="190"/>
      <c r="CWA18" s="190"/>
      <c r="CWB18" s="190"/>
      <c r="CWC18" s="190"/>
      <c r="CWD18" s="190"/>
      <c r="CWE18" s="190"/>
      <c r="CWF18" s="190"/>
      <c r="CWG18" s="190"/>
      <c r="CWH18" s="190"/>
      <c r="CWI18" s="190"/>
      <c r="CWJ18" s="190"/>
      <c r="CWK18" s="190"/>
      <c r="CWL18" s="190"/>
      <c r="CWM18" s="190"/>
      <c r="CWN18" s="190"/>
      <c r="CWO18" s="190"/>
      <c r="CWP18" s="190"/>
      <c r="CWQ18" s="190"/>
      <c r="CWR18" s="190"/>
      <c r="CWS18" s="190"/>
      <c r="CWT18" s="190"/>
      <c r="CWU18" s="190"/>
      <c r="CWV18" s="190"/>
      <c r="CWW18" s="190"/>
      <c r="CWX18" s="190"/>
      <c r="CWY18" s="190"/>
      <c r="CWZ18" s="190"/>
      <c r="CXA18" s="190"/>
      <c r="CXB18" s="190"/>
      <c r="CXC18" s="190"/>
      <c r="CXD18" s="190"/>
      <c r="CXE18" s="190"/>
      <c r="CXF18" s="190"/>
      <c r="CXG18" s="190"/>
      <c r="CXH18" s="190"/>
      <c r="CXI18" s="190"/>
      <c r="CXJ18" s="190"/>
      <c r="CXK18" s="190"/>
      <c r="CXL18" s="190"/>
      <c r="CXM18" s="190"/>
      <c r="CXN18" s="190"/>
      <c r="CXO18" s="190"/>
      <c r="CXP18" s="190"/>
      <c r="CXQ18" s="190"/>
      <c r="CXR18" s="190"/>
      <c r="CXS18" s="190"/>
      <c r="CXT18" s="190"/>
      <c r="CXU18" s="190"/>
      <c r="CXV18" s="190"/>
      <c r="CXW18" s="190"/>
      <c r="CXX18" s="190"/>
      <c r="CXY18" s="190"/>
      <c r="CXZ18" s="190"/>
      <c r="CYA18" s="190"/>
      <c r="CYB18" s="190"/>
      <c r="CYC18" s="190"/>
      <c r="CYD18" s="190"/>
      <c r="CYE18" s="190"/>
      <c r="CYF18" s="190"/>
      <c r="CYG18" s="190"/>
      <c r="CYH18" s="190"/>
      <c r="CYI18" s="190"/>
      <c r="CYJ18" s="190"/>
      <c r="CYK18" s="190"/>
      <c r="CYL18" s="190"/>
      <c r="CYM18" s="190"/>
      <c r="CYN18" s="190"/>
      <c r="CYO18" s="190"/>
      <c r="CYP18" s="190"/>
      <c r="CYQ18" s="190"/>
      <c r="CYR18" s="190"/>
      <c r="CYS18" s="190"/>
      <c r="CYT18" s="190"/>
      <c r="CYU18" s="190"/>
      <c r="CYV18" s="190"/>
      <c r="CYW18" s="190"/>
      <c r="CYX18" s="190"/>
      <c r="CYY18" s="190"/>
      <c r="CYZ18" s="190"/>
      <c r="CZA18" s="190"/>
      <c r="CZB18" s="190"/>
      <c r="CZC18" s="190"/>
      <c r="CZD18" s="190"/>
      <c r="CZE18" s="190"/>
      <c r="CZF18" s="190"/>
      <c r="CZG18" s="190"/>
      <c r="CZH18" s="190"/>
      <c r="CZI18" s="190"/>
      <c r="CZJ18" s="190"/>
      <c r="CZK18" s="190"/>
      <c r="CZL18" s="190"/>
      <c r="CZM18" s="190"/>
      <c r="CZN18" s="190"/>
      <c r="CZO18" s="190"/>
      <c r="CZP18" s="190"/>
      <c r="CZQ18" s="190"/>
      <c r="CZR18" s="190"/>
      <c r="CZS18" s="190"/>
      <c r="CZT18" s="190"/>
      <c r="CZU18" s="190"/>
      <c r="CZV18" s="190"/>
      <c r="CZW18" s="190"/>
      <c r="CZX18" s="190"/>
      <c r="CZY18" s="190"/>
      <c r="CZZ18" s="190"/>
      <c r="DAA18" s="190"/>
      <c r="DAB18" s="190"/>
      <c r="DAC18" s="190"/>
      <c r="DAD18" s="190"/>
      <c r="DAE18" s="190"/>
      <c r="DAF18" s="190"/>
      <c r="DAG18" s="190"/>
      <c r="DAH18" s="190"/>
      <c r="DAI18" s="190"/>
      <c r="DAJ18" s="190"/>
      <c r="DAK18" s="190"/>
      <c r="DAL18" s="190"/>
      <c r="DAM18" s="190"/>
      <c r="DAN18" s="190"/>
      <c r="DAO18" s="190"/>
      <c r="DAP18" s="190"/>
      <c r="DAQ18" s="190"/>
      <c r="DAR18" s="190"/>
      <c r="DAS18" s="190"/>
      <c r="DAT18" s="190"/>
      <c r="DAU18" s="190"/>
      <c r="DAV18" s="190"/>
      <c r="DAW18" s="190"/>
      <c r="DAX18" s="190"/>
      <c r="DAY18" s="190"/>
      <c r="DAZ18" s="190"/>
      <c r="DBA18" s="190"/>
      <c r="DBB18" s="190"/>
      <c r="DBC18" s="190"/>
      <c r="DBD18" s="190"/>
      <c r="DBE18" s="190"/>
      <c r="DBF18" s="190"/>
      <c r="DBG18" s="190"/>
      <c r="DBH18" s="190"/>
      <c r="DBI18" s="190"/>
      <c r="DBJ18" s="190"/>
      <c r="DBK18" s="190"/>
      <c r="DBL18" s="190"/>
      <c r="DBM18" s="190"/>
      <c r="DBN18" s="190"/>
      <c r="DBO18" s="190"/>
      <c r="DBP18" s="190"/>
      <c r="DBQ18" s="190"/>
      <c r="DBR18" s="190"/>
      <c r="DBS18" s="190"/>
      <c r="DBT18" s="190"/>
      <c r="DBU18" s="190"/>
      <c r="DBV18" s="190"/>
      <c r="DBW18" s="190"/>
      <c r="DBX18" s="190"/>
      <c r="DBY18" s="190"/>
      <c r="DBZ18" s="190"/>
      <c r="DCA18" s="190"/>
      <c r="DCB18" s="190"/>
      <c r="DCC18" s="190"/>
      <c r="DCD18" s="190"/>
      <c r="DCE18" s="190"/>
      <c r="DCF18" s="190"/>
      <c r="DCG18" s="190"/>
      <c r="DCH18" s="190"/>
      <c r="DCI18" s="190"/>
      <c r="DCJ18" s="190"/>
      <c r="DCK18" s="190"/>
      <c r="DCL18" s="190"/>
      <c r="DCM18" s="190"/>
      <c r="DCN18" s="190"/>
      <c r="DCO18" s="190"/>
      <c r="DCP18" s="190"/>
      <c r="DCQ18" s="190"/>
      <c r="DCR18" s="190"/>
      <c r="DCS18" s="190"/>
      <c r="DCT18" s="190"/>
      <c r="DCU18" s="190"/>
      <c r="DCV18" s="190"/>
      <c r="DCW18" s="190"/>
      <c r="DCX18" s="190"/>
      <c r="DCY18" s="190"/>
      <c r="DCZ18" s="190"/>
      <c r="DDA18" s="190"/>
      <c r="DDB18" s="190"/>
      <c r="DDC18" s="190"/>
      <c r="DDD18" s="190"/>
      <c r="DDE18" s="190"/>
      <c r="DDF18" s="190"/>
      <c r="DDG18" s="190"/>
      <c r="DDH18" s="190"/>
      <c r="DDI18" s="190"/>
      <c r="DDJ18" s="190"/>
      <c r="DDK18" s="190"/>
      <c r="DDL18" s="190"/>
      <c r="DDM18" s="190"/>
      <c r="DDN18" s="190"/>
      <c r="DDO18" s="190"/>
      <c r="DDP18" s="190"/>
      <c r="DDQ18" s="190"/>
      <c r="DDR18" s="190"/>
      <c r="DDS18" s="190"/>
      <c r="DDT18" s="190"/>
      <c r="DDU18" s="190"/>
      <c r="DDV18" s="190"/>
      <c r="DDW18" s="190"/>
      <c r="DDX18" s="190"/>
      <c r="DDY18" s="190"/>
      <c r="DDZ18" s="190"/>
      <c r="DEA18" s="190"/>
      <c r="DEB18" s="190"/>
      <c r="DEC18" s="190"/>
      <c r="DED18" s="190"/>
      <c r="DEE18" s="190"/>
      <c r="DEF18" s="190"/>
      <c r="DEG18" s="190"/>
      <c r="DEH18" s="190"/>
      <c r="DEI18" s="190"/>
      <c r="DEJ18" s="190"/>
      <c r="DEK18" s="190"/>
      <c r="DEL18" s="190"/>
      <c r="DEM18" s="190"/>
      <c r="DEN18" s="190"/>
      <c r="DEO18" s="190"/>
      <c r="DEP18" s="190"/>
      <c r="DEQ18" s="190"/>
      <c r="DER18" s="190"/>
      <c r="DES18" s="190"/>
      <c r="DET18" s="190"/>
      <c r="DEU18" s="190"/>
      <c r="DEV18" s="190"/>
      <c r="DEW18" s="190"/>
      <c r="DEX18" s="190"/>
      <c r="DEY18" s="190"/>
      <c r="DEZ18" s="190"/>
      <c r="DFA18" s="190"/>
      <c r="DFB18" s="190"/>
      <c r="DFC18" s="190"/>
      <c r="DFD18" s="190"/>
      <c r="DFE18" s="190"/>
      <c r="DFF18" s="190"/>
      <c r="DFG18" s="190"/>
      <c r="DFH18" s="190"/>
      <c r="DFI18" s="190"/>
      <c r="DFJ18" s="190"/>
      <c r="DFK18" s="190"/>
      <c r="DFL18" s="190"/>
      <c r="DFM18" s="190"/>
      <c r="DFN18" s="190"/>
      <c r="DFO18" s="190"/>
      <c r="DFP18" s="190"/>
      <c r="DFQ18" s="190"/>
      <c r="DFR18" s="190"/>
      <c r="DFS18" s="190"/>
      <c r="DFT18" s="190"/>
      <c r="DFU18" s="190"/>
      <c r="DFV18" s="190"/>
      <c r="DFW18" s="190"/>
      <c r="DFX18" s="190"/>
      <c r="DFY18" s="190"/>
      <c r="DFZ18" s="190"/>
      <c r="DGA18" s="190"/>
      <c r="DGB18" s="190"/>
      <c r="DGC18" s="190"/>
      <c r="DGD18" s="190"/>
      <c r="DGE18" s="190"/>
      <c r="DGF18" s="190"/>
      <c r="DGG18" s="190"/>
      <c r="DGH18" s="190"/>
      <c r="DGI18" s="190"/>
      <c r="DGJ18" s="190"/>
      <c r="DGK18" s="190"/>
      <c r="DGL18" s="190"/>
      <c r="DGM18" s="190"/>
      <c r="DGN18" s="190"/>
      <c r="DGO18" s="190"/>
      <c r="DGP18" s="190"/>
      <c r="DGQ18" s="190"/>
      <c r="DGR18" s="190"/>
      <c r="DGS18" s="190"/>
      <c r="DGT18" s="190"/>
      <c r="DGU18" s="190"/>
      <c r="DGV18" s="190"/>
      <c r="DGW18" s="190"/>
      <c r="DGX18" s="190"/>
      <c r="DGY18" s="190"/>
      <c r="DGZ18" s="190"/>
      <c r="DHA18" s="190"/>
      <c r="DHB18" s="190"/>
      <c r="DHC18" s="190"/>
      <c r="DHD18" s="190"/>
      <c r="DHE18" s="190"/>
      <c r="DHF18" s="190"/>
      <c r="DHG18" s="190"/>
      <c r="DHH18" s="190"/>
      <c r="DHI18" s="190"/>
      <c r="DHJ18" s="190"/>
      <c r="DHK18" s="190"/>
      <c r="DHL18" s="190"/>
      <c r="DHM18" s="190"/>
      <c r="DHN18" s="190"/>
      <c r="DHO18" s="190"/>
      <c r="DHP18" s="190"/>
      <c r="DHQ18" s="190"/>
      <c r="DHR18" s="190"/>
      <c r="DHS18" s="190"/>
      <c r="DHT18" s="190"/>
      <c r="DHU18" s="190"/>
      <c r="DHV18" s="190"/>
      <c r="DHW18" s="190"/>
      <c r="DHX18" s="190"/>
      <c r="DHY18" s="190"/>
      <c r="DHZ18" s="190"/>
      <c r="DIA18" s="190"/>
      <c r="DIB18" s="190"/>
      <c r="DIC18" s="190"/>
      <c r="DID18" s="190"/>
      <c r="DIE18" s="190"/>
      <c r="DIF18" s="190"/>
      <c r="DIG18" s="190"/>
      <c r="DIH18" s="190"/>
      <c r="DII18" s="190"/>
      <c r="DIJ18" s="190"/>
      <c r="DIK18" s="190"/>
      <c r="DIL18" s="190"/>
      <c r="DIM18" s="190"/>
      <c r="DIN18" s="190"/>
      <c r="DIO18" s="190"/>
      <c r="DIP18" s="190"/>
      <c r="DIQ18" s="190"/>
      <c r="DIR18" s="190"/>
      <c r="DIS18" s="190"/>
      <c r="DIT18" s="190"/>
      <c r="DIU18" s="190"/>
      <c r="DIV18" s="190"/>
      <c r="DIW18" s="190"/>
      <c r="DIX18" s="190"/>
      <c r="DIY18" s="190"/>
      <c r="DIZ18" s="190"/>
      <c r="DJA18" s="190"/>
      <c r="DJB18" s="190"/>
      <c r="DJC18" s="190"/>
      <c r="DJD18" s="190"/>
      <c r="DJE18" s="190"/>
      <c r="DJF18" s="190"/>
      <c r="DJG18" s="190"/>
      <c r="DJH18" s="190"/>
      <c r="DJI18" s="190"/>
      <c r="DJJ18" s="190"/>
      <c r="DJK18" s="190"/>
      <c r="DJL18" s="190"/>
      <c r="DJM18" s="190"/>
      <c r="DJN18" s="190"/>
      <c r="DJO18" s="190"/>
      <c r="DJP18" s="190"/>
      <c r="DJQ18" s="190"/>
      <c r="DJR18" s="190"/>
      <c r="DJS18" s="190"/>
      <c r="DJT18" s="190"/>
      <c r="DJU18" s="190"/>
      <c r="DJV18" s="190"/>
      <c r="DJW18" s="190"/>
      <c r="DJX18" s="190"/>
      <c r="DJY18" s="190"/>
      <c r="DJZ18" s="190"/>
      <c r="DKA18" s="190"/>
      <c r="DKB18" s="190"/>
      <c r="DKC18" s="190"/>
      <c r="DKD18" s="190"/>
      <c r="DKE18" s="190"/>
      <c r="DKF18" s="190"/>
      <c r="DKG18" s="190"/>
      <c r="DKH18" s="190"/>
      <c r="DKI18" s="190"/>
      <c r="DKJ18" s="190"/>
      <c r="DKK18" s="190"/>
      <c r="DKL18" s="190"/>
      <c r="DKM18" s="190"/>
      <c r="DKN18" s="190"/>
      <c r="DKO18" s="190"/>
      <c r="DKP18" s="190"/>
      <c r="DKQ18" s="190"/>
      <c r="DKR18" s="190"/>
      <c r="DKS18" s="190"/>
      <c r="DKT18" s="190"/>
      <c r="DKU18" s="190"/>
      <c r="DKV18" s="190"/>
      <c r="DKW18" s="190"/>
      <c r="DKX18" s="190"/>
      <c r="DKY18" s="190"/>
      <c r="DKZ18" s="190"/>
      <c r="DLA18" s="190"/>
      <c r="DLB18" s="190"/>
      <c r="DLC18" s="190"/>
      <c r="DLD18" s="190"/>
      <c r="DLE18" s="190"/>
      <c r="DLF18" s="190"/>
      <c r="DLG18" s="190"/>
      <c r="DLH18" s="190"/>
      <c r="DLI18" s="190"/>
      <c r="DLJ18" s="190"/>
      <c r="DLK18" s="190"/>
      <c r="DLL18" s="190"/>
      <c r="DLM18" s="190"/>
      <c r="DLN18" s="190"/>
      <c r="DLO18" s="190"/>
      <c r="DLP18" s="190"/>
      <c r="DLQ18" s="190"/>
      <c r="DLR18" s="190"/>
      <c r="DLS18" s="190"/>
      <c r="DLT18" s="190"/>
      <c r="DLU18" s="190"/>
      <c r="DLV18" s="190"/>
      <c r="DLW18" s="190"/>
      <c r="DLX18" s="190"/>
      <c r="DLY18" s="190"/>
      <c r="DLZ18" s="190"/>
      <c r="DMA18" s="190"/>
      <c r="DMB18" s="190"/>
      <c r="DMC18" s="190"/>
      <c r="DMD18" s="190"/>
      <c r="DME18" s="190"/>
      <c r="DMF18" s="190"/>
      <c r="DMG18" s="190"/>
      <c r="DMH18" s="190"/>
      <c r="DMI18" s="190"/>
      <c r="DMJ18" s="190"/>
      <c r="DMK18" s="190"/>
      <c r="DML18" s="190"/>
      <c r="DMM18" s="190"/>
      <c r="DMN18" s="190"/>
      <c r="DMO18" s="190"/>
      <c r="DMP18" s="190"/>
      <c r="DMQ18" s="190"/>
      <c r="DMR18" s="190"/>
      <c r="DMS18" s="190"/>
      <c r="DMT18" s="190"/>
      <c r="DMU18" s="190"/>
      <c r="DMV18" s="190"/>
      <c r="DMW18" s="190"/>
      <c r="DMX18" s="190"/>
      <c r="DMY18" s="190"/>
      <c r="DMZ18" s="190"/>
      <c r="DNA18" s="190"/>
      <c r="DNB18" s="190"/>
      <c r="DNC18" s="190"/>
      <c r="DND18" s="190"/>
      <c r="DNE18" s="190"/>
      <c r="DNF18" s="190"/>
      <c r="DNG18" s="190"/>
      <c r="DNH18" s="190"/>
      <c r="DNI18" s="190"/>
      <c r="DNJ18" s="190"/>
      <c r="DNK18" s="190"/>
      <c r="DNL18" s="190"/>
      <c r="DNM18" s="190"/>
      <c r="DNN18" s="190"/>
      <c r="DNO18" s="190"/>
      <c r="DNP18" s="190"/>
      <c r="DNQ18" s="190"/>
      <c r="DNR18" s="190"/>
      <c r="DNS18" s="190"/>
      <c r="DNT18" s="190"/>
      <c r="DNU18" s="190"/>
      <c r="DNV18" s="190"/>
      <c r="DNW18" s="190"/>
      <c r="DNX18" s="190"/>
      <c r="DNY18" s="190"/>
      <c r="DNZ18" s="190"/>
      <c r="DOA18" s="190"/>
      <c r="DOB18" s="190"/>
      <c r="DOC18" s="190"/>
      <c r="DOD18" s="190"/>
      <c r="DOE18" s="190"/>
      <c r="DOF18" s="190"/>
      <c r="DOG18" s="190"/>
      <c r="DOH18" s="190"/>
      <c r="DOI18" s="190"/>
      <c r="DOJ18" s="190"/>
      <c r="DOK18" s="190"/>
      <c r="DOL18" s="190"/>
      <c r="DOM18" s="190"/>
      <c r="DON18" s="190"/>
      <c r="DOO18" s="190"/>
      <c r="DOP18" s="190"/>
      <c r="DOQ18" s="190"/>
      <c r="DOR18" s="190"/>
      <c r="DOS18" s="190"/>
      <c r="DOT18" s="190"/>
      <c r="DOU18" s="190"/>
      <c r="DOV18" s="190"/>
      <c r="DOW18" s="190"/>
      <c r="DOX18" s="190"/>
      <c r="DOY18" s="190"/>
      <c r="DOZ18" s="190"/>
      <c r="DPA18" s="190"/>
      <c r="DPB18" s="190"/>
      <c r="DPC18" s="190"/>
      <c r="DPD18" s="190"/>
      <c r="DPE18" s="190"/>
      <c r="DPF18" s="190"/>
      <c r="DPG18" s="190"/>
      <c r="DPH18" s="190"/>
      <c r="DPI18" s="190"/>
      <c r="DPJ18" s="190"/>
      <c r="DPK18" s="190"/>
      <c r="DPL18" s="190"/>
      <c r="DPM18" s="190"/>
      <c r="DPN18" s="190"/>
      <c r="DPO18" s="190"/>
      <c r="DPP18" s="190"/>
      <c r="DPQ18" s="190"/>
      <c r="DPR18" s="190"/>
      <c r="DPS18" s="190"/>
      <c r="DPT18" s="190"/>
      <c r="DPU18" s="190"/>
      <c r="DPV18" s="190"/>
      <c r="DPW18" s="190"/>
      <c r="DPX18" s="190"/>
      <c r="DPY18" s="190"/>
      <c r="DPZ18" s="190"/>
      <c r="DQA18" s="190"/>
      <c r="DQB18" s="190"/>
      <c r="DQC18" s="190"/>
      <c r="DQD18" s="190"/>
      <c r="DQE18" s="190"/>
      <c r="DQF18" s="190"/>
      <c r="DQG18" s="190"/>
      <c r="DQH18" s="190"/>
      <c r="DQI18" s="190"/>
      <c r="DQJ18" s="190"/>
      <c r="DQK18" s="190"/>
      <c r="DQL18" s="190"/>
      <c r="DQM18" s="190"/>
      <c r="DQN18" s="190"/>
      <c r="DQO18" s="190"/>
      <c r="DQP18" s="190"/>
      <c r="DQQ18" s="190"/>
      <c r="DQR18" s="190"/>
      <c r="DQS18" s="190"/>
      <c r="DQT18" s="190"/>
      <c r="DQU18" s="190"/>
      <c r="DQV18" s="190"/>
      <c r="DQW18" s="190"/>
      <c r="DQX18" s="190"/>
      <c r="DQY18" s="190"/>
      <c r="DQZ18" s="190"/>
      <c r="DRA18" s="190"/>
      <c r="DRB18" s="190"/>
      <c r="DRC18" s="190"/>
      <c r="DRD18" s="190"/>
      <c r="DRE18" s="190"/>
      <c r="DRF18" s="190"/>
      <c r="DRG18" s="190"/>
      <c r="DRH18" s="190"/>
      <c r="DRI18" s="190"/>
      <c r="DRJ18" s="190"/>
      <c r="DRK18" s="190"/>
      <c r="DRL18" s="190"/>
      <c r="DRM18" s="190"/>
      <c r="DRN18" s="190"/>
      <c r="DRO18" s="190"/>
      <c r="DRP18" s="190"/>
      <c r="DRQ18" s="190"/>
      <c r="DRR18" s="190"/>
      <c r="DRS18" s="190"/>
      <c r="DRT18" s="190"/>
      <c r="DRU18" s="190"/>
      <c r="DRV18" s="190"/>
      <c r="DRW18" s="190"/>
      <c r="DRX18" s="190"/>
      <c r="DRY18" s="190"/>
      <c r="DRZ18" s="190"/>
      <c r="DSA18" s="190"/>
      <c r="DSB18" s="190"/>
      <c r="DSC18" s="190"/>
      <c r="DSD18" s="190"/>
      <c r="DSE18" s="190"/>
      <c r="DSF18" s="190"/>
      <c r="DSG18" s="190"/>
      <c r="DSH18" s="190"/>
      <c r="DSI18" s="190"/>
      <c r="DSJ18" s="190"/>
      <c r="DSK18" s="190"/>
      <c r="DSL18" s="190"/>
      <c r="DSM18" s="190"/>
      <c r="DSN18" s="190"/>
      <c r="DSO18" s="190"/>
      <c r="DSP18" s="190"/>
      <c r="DSQ18" s="190"/>
      <c r="DSR18" s="190"/>
      <c r="DSS18" s="190"/>
      <c r="DST18" s="190"/>
      <c r="DSU18" s="190"/>
      <c r="DSV18" s="190"/>
      <c r="DSW18" s="190"/>
      <c r="DSX18" s="190"/>
      <c r="DSY18" s="190"/>
      <c r="DSZ18" s="190"/>
      <c r="DTA18" s="190"/>
      <c r="DTB18" s="190"/>
      <c r="DTC18" s="190"/>
      <c r="DTD18" s="190"/>
      <c r="DTE18" s="190"/>
      <c r="DTF18" s="190"/>
      <c r="DTG18" s="190"/>
      <c r="DTH18" s="190"/>
      <c r="DTI18" s="190"/>
      <c r="DTJ18" s="190"/>
      <c r="DTK18" s="190"/>
      <c r="DTL18" s="190"/>
      <c r="DTM18" s="190"/>
      <c r="DTN18" s="190"/>
      <c r="DTO18" s="190"/>
      <c r="DTP18" s="190"/>
      <c r="DTQ18" s="190"/>
      <c r="DTR18" s="190"/>
      <c r="DTS18" s="190"/>
      <c r="DTT18" s="190"/>
      <c r="DTU18" s="190"/>
      <c r="DTV18" s="190"/>
      <c r="DTW18" s="190"/>
      <c r="DTX18" s="190"/>
      <c r="DTY18" s="190"/>
      <c r="DTZ18" s="190"/>
      <c r="DUA18" s="190"/>
      <c r="DUB18" s="190"/>
      <c r="DUC18" s="190"/>
      <c r="DUD18" s="190"/>
      <c r="DUE18" s="190"/>
      <c r="DUF18" s="190"/>
      <c r="DUG18" s="190"/>
      <c r="DUH18" s="190"/>
      <c r="DUI18" s="190"/>
      <c r="DUJ18" s="190"/>
      <c r="DUK18" s="190"/>
      <c r="DUL18" s="190"/>
      <c r="DUM18" s="190"/>
      <c r="DUN18" s="190"/>
      <c r="DUO18" s="190"/>
      <c r="DUP18" s="190"/>
      <c r="DUQ18" s="190"/>
      <c r="DUR18" s="190"/>
      <c r="DUS18" s="190"/>
      <c r="DUT18" s="190"/>
      <c r="DUU18" s="190"/>
      <c r="DUV18" s="190"/>
      <c r="DUW18" s="190"/>
      <c r="DUX18" s="190"/>
      <c r="DUY18" s="190"/>
      <c r="DUZ18" s="190"/>
      <c r="DVA18" s="190"/>
      <c r="DVB18" s="190"/>
      <c r="DVC18" s="190"/>
      <c r="DVD18" s="190"/>
      <c r="DVE18" s="190"/>
      <c r="DVF18" s="190"/>
      <c r="DVG18" s="190"/>
      <c r="DVH18" s="190"/>
      <c r="DVI18" s="190"/>
      <c r="DVJ18" s="190"/>
      <c r="DVK18" s="190"/>
      <c r="DVL18" s="190"/>
      <c r="DVM18" s="190"/>
      <c r="DVN18" s="190"/>
      <c r="DVO18" s="190"/>
      <c r="DVP18" s="190"/>
      <c r="DVQ18" s="190"/>
      <c r="DVR18" s="190"/>
      <c r="DVS18" s="190"/>
      <c r="DVT18" s="190"/>
      <c r="DVU18" s="190"/>
      <c r="DVV18" s="190"/>
      <c r="DVW18" s="190"/>
      <c r="DVX18" s="190"/>
      <c r="DVY18" s="190"/>
      <c r="DVZ18" s="190"/>
      <c r="DWA18" s="190"/>
      <c r="DWB18" s="190"/>
      <c r="DWC18" s="190"/>
      <c r="DWD18" s="190"/>
      <c r="DWE18" s="190"/>
      <c r="DWF18" s="190"/>
      <c r="DWG18" s="190"/>
      <c r="DWH18" s="190"/>
      <c r="DWI18" s="190"/>
      <c r="DWJ18" s="190"/>
      <c r="DWK18" s="190"/>
      <c r="DWL18" s="190"/>
      <c r="DWM18" s="190"/>
      <c r="DWN18" s="190"/>
      <c r="DWO18" s="190"/>
      <c r="DWP18" s="190"/>
      <c r="DWQ18" s="190"/>
      <c r="DWR18" s="190"/>
      <c r="DWS18" s="190"/>
      <c r="DWT18" s="190"/>
      <c r="DWU18" s="190"/>
      <c r="DWV18" s="190"/>
      <c r="DWW18" s="190"/>
      <c r="DWX18" s="190"/>
      <c r="DWY18" s="190"/>
      <c r="DWZ18" s="190"/>
      <c r="DXA18" s="190"/>
      <c r="DXB18" s="190"/>
      <c r="DXC18" s="190"/>
      <c r="DXD18" s="190"/>
      <c r="DXE18" s="190"/>
      <c r="DXF18" s="190"/>
      <c r="DXG18" s="190"/>
      <c r="DXH18" s="190"/>
      <c r="DXI18" s="190"/>
      <c r="DXJ18" s="190"/>
      <c r="DXK18" s="190"/>
      <c r="DXL18" s="190"/>
      <c r="DXM18" s="190"/>
      <c r="DXN18" s="190"/>
      <c r="DXO18" s="190"/>
      <c r="DXP18" s="190"/>
      <c r="DXQ18" s="190"/>
      <c r="DXR18" s="190"/>
      <c r="DXS18" s="190"/>
      <c r="DXT18" s="190"/>
      <c r="DXU18" s="190"/>
      <c r="DXV18" s="190"/>
      <c r="DXW18" s="190"/>
      <c r="DXX18" s="190"/>
      <c r="DXY18" s="190"/>
      <c r="DXZ18" s="190"/>
      <c r="DYA18" s="190"/>
      <c r="DYB18" s="190"/>
      <c r="DYC18" s="190"/>
      <c r="DYD18" s="190"/>
      <c r="DYE18" s="190"/>
      <c r="DYF18" s="190"/>
      <c r="DYG18" s="190"/>
      <c r="DYH18" s="190"/>
      <c r="DYI18" s="190"/>
      <c r="DYJ18" s="190"/>
      <c r="DYK18" s="190"/>
      <c r="DYL18" s="190"/>
      <c r="DYM18" s="190"/>
      <c r="DYN18" s="190"/>
      <c r="DYO18" s="190"/>
      <c r="DYP18" s="190"/>
      <c r="DYQ18" s="190"/>
      <c r="DYR18" s="190"/>
      <c r="DYS18" s="190"/>
      <c r="DYT18" s="190"/>
      <c r="DYU18" s="190"/>
      <c r="DYV18" s="190"/>
      <c r="DYW18" s="190"/>
      <c r="DYX18" s="190"/>
      <c r="DYY18" s="190"/>
      <c r="DYZ18" s="190"/>
      <c r="DZA18" s="190"/>
      <c r="DZB18" s="190"/>
      <c r="DZC18" s="190"/>
      <c r="DZD18" s="190"/>
      <c r="DZE18" s="190"/>
      <c r="DZF18" s="190"/>
      <c r="DZG18" s="190"/>
      <c r="DZH18" s="190"/>
      <c r="DZI18" s="190"/>
      <c r="DZJ18" s="190"/>
      <c r="DZK18" s="190"/>
      <c r="DZL18" s="190"/>
      <c r="DZM18" s="190"/>
      <c r="DZN18" s="190"/>
      <c r="DZO18" s="190"/>
      <c r="DZP18" s="190"/>
      <c r="DZQ18" s="190"/>
      <c r="DZR18" s="190"/>
      <c r="DZS18" s="190"/>
      <c r="DZT18" s="190"/>
      <c r="DZU18" s="190"/>
      <c r="DZV18" s="190"/>
      <c r="DZW18" s="190"/>
      <c r="DZX18" s="190"/>
      <c r="DZY18" s="190"/>
      <c r="DZZ18" s="190"/>
      <c r="EAA18" s="190"/>
      <c r="EAB18" s="190"/>
      <c r="EAC18" s="190"/>
      <c r="EAD18" s="190"/>
      <c r="EAE18" s="190"/>
      <c r="EAF18" s="190"/>
      <c r="EAG18" s="190"/>
      <c r="EAH18" s="190"/>
      <c r="EAI18" s="190"/>
      <c r="EAJ18" s="190"/>
      <c r="EAK18" s="190"/>
      <c r="EAL18" s="190"/>
      <c r="EAM18" s="190"/>
      <c r="EAN18" s="190"/>
      <c r="EAO18" s="190"/>
      <c r="EAP18" s="190"/>
      <c r="EAQ18" s="190"/>
      <c r="EAR18" s="190"/>
      <c r="EAS18" s="190"/>
      <c r="EAT18" s="190"/>
      <c r="EAU18" s="190"/>
      <c r="EAV18" s="190"/>
      <c r="EAW18" s="190"/>
      <c r="EAX18" s="190"/>
      <c r="EAY18" s="190"/>
      <c r="EAZ18" s="190"/>
      <c r="EBA18" s="190"/>
      <c r="EBB18" s="190"/>
      <c r="EBC18" s="190"/>
      <c r="EBD18" s="190"/>
      <c r="EBE18" s="190"/>
      <c r="EBF18" s="190"/>
      <c r="EBG18" s="190"/>
      <c r="EBH18" s="190"/>
      <c r="EBI18" s="190"/>
      <c r="EBJ18" s="190"/>
      <c r="EBK18" s="190"/>
      <c r="EBL18" s="190"/>
      <c r="EBM18" s="190"/>
      <c r="EBN18" s="190"/>
      <c r="EBO18" s="190"/>
      <c r="EBP18" s="190"/>
      <c r="EBQ18" s="190"/>
      <c r="EBR18" s="190"/>
      <c r="EBS18" s="190"/>
      <c r="EBT18" s="190"/>
      <c r="EBU18" s="190"/>
      <c r="EBV18" s="190"/>
      <c r="EBW18" s="190"/>
      <c r="EBX18" s="190"/>
      <c r="EBY18" s="190"/>
      <c r="EBZ18" s="190"/>
      <c r="ECA18" s="190"/>
      <c r="ECB18" s="190"/>
      <c r="ECC18" s="190"/>
      <c r="ECD18" s="190"/>
      <c r="ECE18" s="190"/>
      <c r="ECF18" s="190"/>
      <c r="ECG18" s="190"/>
      <c r="ECH18" s="190"/>
      <c r="ECI18" s="190"/>
      <c r="ECJ18" s="190"/>
      <c r="ECK18" s="190"/>
      <c r="ECL18" s="190"/>
      <c r="ECM18" s="190"/>
      <c r="ECN18" s="190"/>
      <c r="ECO18" s="190"/>
      <c r="ECP18" s="190"/>
      <c r="ECQ18" s="190"/>
      <c r="ECR18" s="190"/>
      <c r="ECS18" s="190"/>
      <c r="ECT18" s="190"/>
      <c r="ECU18" s="190"/>
      <c r="ECV18" s="190"/>
      <c r="ECW18" s="190"/>
      <c r="ECX18" s="190"/>
      <c r="ECY18" s="190"/>
      <c r="ECZ18" s="190"/>
      <c r="EDA18" s="190"/>
      <c r="EDB18" s="190"/>
      <c r="EDC18" s="190"/>
      <c r="EDD18" s="190"/>
      <c r="EDE18" s="190"/>
      <c r="EDF18" s="190"/>
      <c r="EDG18" s="190"/>
      <c r="EDH18" s="190"/>
      <c r="EDI18" s="190"/>
      <c r="EDJ18" s="190"/>
      <c r="EDK18" s="190"/>
      <c r="EDL18" s="190"/>
      <c r="EDM18" s="190"/>
      <c r="EDN18" s="190"/>
      <c r="EDO18" s="190"/>
      <c r="EDP18" s="190"/>
      <c r="EDQ18" s="190"/>
      <c r="EDR18" s="190"/>
      <c r="EDS18" s="190"/>
      <c r="EDT18" s="190"/>
      <c r="EDU18" s="190"/>
      <c r="EDV18" s="190"/>
      <c r="EDW18" s="190"/>
      <c r="EDX18" s="190"/>
      <c r="EDY18" s="190"/>
      <c r="EDZ18" s="190"/>
      <c r="EEA18" s="190"/>
      <c r="EEB18" s="190"/>
      <c r="EEC18" s="190"/>
      <c r="EED18" s="190"/>
      <c r="EEE18" s="190"/>
      <c r="EEF18" s="190"/>
      <c r="EEG18" s="190"/>
      <c r="EEH18" s="190"/>
      <c r="EEI18" s="190"/>
      <c r="EEJ18" s="190"/>
      <c r="EEK18" s="190"/>
      <c r="EEL18" s="190"/>
      <c r="EEM18" s="190"/>
      <c r="EEN18" s="190"/>
      <c r="EEO18" s="190"/>
      <c r="EEP18" s="190"/>
      <c r="EEQ18" s="190"/>
      <c r="EER18" s="190"/>
      <c r="EES18" s="190"/>
      <c r="EET18" s="190"/>
      <c r="EEU18" s="190"/>
      <c r="EEV18" s="190"/>
      <c r="EEW18" s="190"/>
      <c r="EEX18" s="190"/>
      <c r="EEY18" s="190"/>
      <c r="EEZ18" s="190"/>
      <c r="EFA18" s="190"/>
      <c r="EFB18" s="190"/>
      <c r="EFC18" s="190"/>
      <c r="EFD18" s="190"/>
      <c r="EFE18" s="190"/>
      <c r="EFF18" s="190"/>
      <c r="EFG18" s="190"/>
      <c r="EFH18" s="190"/>
      <c r="EFI18" s="190"/>
      <c r="EFJ18" s="190"/>
      <c r="EFK18" s="190"/>
      <c r="EFL18" s="190"/>
      <c r="EFM18" s="190"/>
      <c r="EFN18" s="190"/>
      <c r="EFO18" s="190"/>
      <c r="EFP18" s="190"/>
      <c r="EFQ18" s="190"/>
      <c r="EFR18" s="190"/>
      <c r="EFS18" s="190"/>
      <c r="EFT18" s="190"/>
      <c r="EFU18" s="190"/>
      <c r="EFV18" s="190"/>
      <c r="EFW18" s="190"/>
      <c r="EFX18" s="190"/>
      <c r="EFY18" s="190"/>
      <c r="EFZ18" s="190"/>
      <c r="EGA18" s="190"/>
      <c r="EGB18" s="190"/>
      <c r="EGC18" s="190"/>
      <c r="EGD18" s="190"/>
      <c r="EGE18" s="190"/>
      <c r="EGF18" s="190"/>
      <c r="EGG18" s="190"/>
      <c r="EGH18" s="190"/>
      <c r="EGI18" s="190"/>
      <c r="EGJ18" s="190"/>
      <c r="EGK18" s="190"/>
      <c r="EGL18" s="190"/>
      <c r="EGM18" s="190"/>
      <c r="EGN18" s="190"/>
      <c r="EGO18" s="190"/>
      <c r="EGP18" s="190"/>
      <c r="EGQ18" s="190"/>
      <c r="EGR18" s="190"/>
      <c r="EGS18" s="190"/>
      <c r="EGT18" s="190"/>
      <c r="EGU18" s="190"/>
      <c r="EGV18" s="190"/>
      <c r="EGW18" s="190"/>
      <c r="EGX18" s="190"/>
      <c r="EGY18" s="190"/>
      <c r="EGZ18" s="190"/>
      <c r="EHA18" s="190"/>
      <c r="EHB18" s="190"/>
      <c r="EHC18" s="190"/>
      <c r="EHD18" s="190"/>
      <c r="EHE18" s="190"/>
      <c r="EHF18" s="190"/>
      <c r="EHG18" s="190"/>
      <c r="EHH18" s="190"/>
      <c r="EHI18" s="190"/>
      <c r="EHJ18" s="190"/>
      <c r="EHK18" s="190"/>
      <c r="EHL18" s="190"/>
      <c r="EHM18" s="190"/>
      <c r="EHN18" s="190"/>
      <c r="EHO18" s="190"/>
      <c r="EHP18" s="190"/>
      <c r="EHQ18" s="190"/>
      <c r="EHR18" s="190"/>
      <c r="EHS18" s="190"/>
      <c r="EHT18" s="190"/>
      <c r="EHU18" s="190"/>
      <c r="EHV18" s="190"/>
      <c r="EHW18" s="190"/>
      <c r="EHX18" s="190"/>
      <c r="EHY18" s="190"/>
      <c r="EHZ18" s="190"/>
      <c r="EIA18" s="190"/>
      <c r="EIB18" s="190"/>
      <c r="EIC18" s="190"/>
      <c r="EID18" s="190"/>
      <c r="EIE18" s="190"/>
      <c r="EIF18" s="190"/>
      <c r="EIG18" s="190"/>
      <c r="EIH18" s="190"/>
      <c r="EII18" s="190"/>
      <c r="EIJ18" s="190"/>
      <c r="EIK18" s="190"/>
      <c r="EIL18" s="190"/>
      <c r="EIM18" s="190"/>
      <c r="EIN18" s="190"/>
      <c r="EIO18" s="190"/>
      <c r="EIP18" s="190"/>
      <c r="EIQ18" s="190"/>
      <c r="EIR18" s="190"/>
      <c r="EIS18" s="190"/>
      <c r="EIT18" s="190"/>
      <c r="EIU18" s="190"/>
      <c r="EIV18" s="190"/>
      <c r="EIW18" s="190"/>
      <c r="EIX18" s="190"/>
      <c r="EIY18" s="190"/>
      <c r="EIZ18" s="190"/>
      <c r="EJA18" s="190"/>
      <c r="EJB18" s="190"/>
      <c r="EJC18" s="190"/>
      <c r="EJD18" s="190"/>
      <c r="EJE18" s="190"/>
      <c r="EJF18" s="190"/>
      <c r="EJG18" s="190"/>
      <c r="EJH18" s="190"/>
      <c r="EJI18" s="190"/>
      <c r="EJJ18" s="190"/>
      <c r="EJK18" s="190"/>
      <c r="EJL18" s="190"/>
      <c r="EJM18" s="190"/>
      <c r="EJN18" s="190"/>
      <c r="EJO18" s="190"/>
      <c r="EJP18" s="190"/>
      <c r="EJQ18" s="190"/>
      <c r="EJR18" s="190"/>
      <c r="EJS18" s="190"/>
      <c r="EJT18" s="190"/>
      <c r="EJU18" s="190"/>
      <c r="EJV18" s="190"/>
      <c r="EJW18" s="190"/>
      <c r="EJX18" s="190"/>
      <c r="EJY18" s="190"/>
      <c r="EJZ18" s="190"/>
      <c r="EKA18" s="190"/>
      <c r="EKB18" s="190"/>
      <c r="EKC18" s="190"/>
      <c r="EKD18" s="190"/>
      <c r="EKE18" s="190"/>
      <c r="EKF18" s="190"/>
      <c r="EKG18" s="190"/>
      <c r="EKH18" s="190"/>
      <c r="EKI18" s="190"/>
      <c r="EKJ18" s="190"/>
      <c r="EKK18" s="190"/>
      <c r="EKL18" s="190"/>
      <c r="EKM18" s="190"/>
      <c r="EKN18" s="190"/>
      <c r="EKO18" s="190"/>
      <c r="EKP18" s="190"/>
      <c r="EKQ18" s="190"/>
      <c r="EKR18" s="190"/>
      <c r="EKS18" s="190"/>
      <c r="EKT18" s="190"/>
      <c r="EKU18" s="190"/>
      <c r="EKV18" s="190"/>
      <c r="EKW18" s="190"/>
      <c r="EKX18" s="190"/>
      <c r="EKY18" s="190"/>
      <c r="EKZ18" s="190"/>
      <c r="ELA18" s="190"/>
      <c r="ELB18" s="190"/>
      <c r="ELC18" s="190"/>
      <c r="ELD18" s="190"/>
      <c r="ELE18" s="190"/>
      <c r="ELF18" s="190"/>
      <c r="ELG18" s="190"/>
      <c r="ELH18" s="190"/>
      <c r="ELI18" s="190"/>
      <c r="ELJ18" s="190"/>
      <c r="ELK18" s="190"/>
      <c r="ELL18" s="190"/>
      <c r="ELM18" s="190"/>
      <c r="ELN18" s="190"/>
      <c r="ELO18" s="190"/>
      <c r="ELP18" s="190"/>
      <c r="ELQ18" s="190"/>
      <c r="ELR18" s="190"/>
      <c r="ELS18" s="190"/>
      <c r="ELT18" s="190"/>
      <c r="ELU18" s="190"/>
      <c r="ELV18" s="190"/>
      <c r="ELW18" s="190"/>
      <c r="ELX18" s="190"/>
      <c r="ELY18" s="190"/>
      <c r="ELZ18" s="190"/>
      <c r="EMA18" s="190"/>
      <c r="EMB18" s="190"/>
      <c r="EMC18" s="190"/>
      <c r="EMD18" s="190"/>
      <c r="EME18" s="190"/>
      <c r="EMF18" s="190"/>
      <c r="EMG18" s="190"/>
      <c r="EMH18" s="190"/>
      <c r="EMI18" s="190"/>
      <c r="EMJ18" s="190"/>
      <c r="EMK18" s="190"/>
      <c r="EML18" s="190"/>
      <c r="EMM18" s="190"/>
      <c r="EMN18" s="190"/>
      <c r="EMO18" s="190"/>
      <c r="EMP18" s="190"/>
      <c r="EMQ18" s="190"/>
      <c r="EMR18" s="190"/>
      <c r="EMS18" s="190"/>
      <c r="EMT18" s="190"/>
      <c r="EMU18" s="190"/>
      <c r="EMV18" s="190"/>
      <c r="EMW18" s="190"/>
      <c r="EMX18" s="190"/>
      <c r="EMY18" s="190"/>
      <c r="EMZ18" s="190"/>
      <c r="ENA18" s="190"/>
      <c r="ENB18" s="190"/>
      <c r="ENC18" s="190"/>
      <c r="END18" s="190"/>
      <c r="ENE18" s="190"/>
      <c r="ENF18" s="190"/>
      <c r="ENG18" s="190"/>
      <c r="ENH18" s="190"/>
      <c r="ENI18" s="190"/>
      <c r="ENJ18" s="190"/>
      <c r="ENK18" s="190"/>
      <c r="ENL18" s="190"/>
      <c r="ENM18" s="190"/>
      <c r="ENN18" s="190"/>
      <c r="ENO18" s="190"/>
      <c r="ENP18" s="190"/>
      <c r="ENQ18" s="190"/>
      <c r="ENR18" s="190"/>
      <c r="ENS18" s="190"/>
      <c r="ENT18" s="190"/>
      <c r="ENU18" s="190"/>
      <c r="ENV18" s="190"/>
      <c r="ENW18" s="190"/>
      <c r="ENX18" s="190"/>
      <c r="ENY18" s="190"/>
      <c r="ENZ18" s="190"/>
      <c r="EOA18" s="190"/>
      <c r="EOB18" s="190"/>
      <c r="EOC18" s="190"/>
      <c r="EOD18" s="190"/>
      <c r="EOE18" s="190"/>
      <c r="EOF18" s="190"/>
      <c r="EOG18" s="190"/>
      <c r="EOH18" s="190"/>
      <c r="EOI18" s="190"/>
      <c r="EOJ18" s="190"/>
      <c r="EOK18" s="190"/>
      <c r="EOL18" s="190"/>
      <c r="EOM18" s="190"/>
      <c r="EON18" s="190"/>
      <c r="EOO18" s="190"/>
      <c r="EOP18" s="190"/>
      <c r="EOQ18" s="190"/>
      <c r="EOR18" s="190"/>
      <c r="EOS18" s="190"/>
      <c r="EOT18" s="190"/>
      <c r="EOU18" s="190"/>
      <c r="EOV18" s="190"/>
      <c r="EOW18" s="190"/>
      <c r="EOX18" s="190"/>
      <c r="EOY18" s="190"/>
      <c r="EOZ18" s="190"/>
      <c r="EPA18" s="190"/>
      <c r="EPB18" s="190"/>
      <c r="EPC18" s="190"/>
      <c r="EPD18" s="190"/>
      <c r="EPE18" s="190"/>
      <c r="EPF18" s="190"/>
      <c r="EPG18" s="190"/>
      <c r="EPH18" s="190"/>
      <c r="EPI18" s="190"/>
      <c r="EPJ18" s="190"/>
      <c r="EPK18" s="190"/>
      <c r="EPL18" s="190"/>
      <c r="EPM18" s="190"/>
      <c r="EPN18" s="190"/>
      <c r="EPO18" s="190"/>
      <c r="EPP18" s="190"/>
      <c r="EPQ18" s="190"/>
      <c r="EPR18" s="190"/>
      <c r="EPS18" s="190"/>
      <c r="EPT18" s="190"/>
      <c r="EPU18" s="190"/>
      <c r="EPV18" s="190"/>
      <c r="EPW18" s="190"/>
      <c r="EPX18" s="190"/>
      <c r="EPY18" s="190"/>
      <c r="EPZ18" s="190"/>
      <c r="EQA18" s="190"/>
      <c r="EQB18" s="190"/>
      <c r="EQC18" s="190"/>
      <c r="EQD18" s="190"/>
      <c r="EQE18" s="190"/>
      <c r="EQF18" s="190"/>
      <c r="EQG18" s="190"/>
      <c r="EQH18" s="190"/>
      <c r="EQI18" s="190"/>
      <c r="EQJ18" s="190"/>
      <c r="EQK18" s="190"/>
      <c r="EQL18" s="190"/>
      <c r="EQM18" s="190"/>
      <c r="EQN18" s="190"/>
      <c r="EQO18" s="190"/>
      <c r="EQP18" s="190"/>
      <c r="EQQ18" s="190"/>
      <c r="EQR18" s="190"/>
      <c r="EQS18" s="190"/>
      <c r="EQT18" s="190"/>
      <c r="EQU18" s="190"/>
      <c r="EQV18" s="190"/>
      <c r="EQW18" s="190"/>
      <c r="EQX18" s="190"/>
      <c r="EQY18" s="190"/>
      <c r="EQZ18" s="190"/>
      <c r="ERA18" s="190"/>
      <c r="ERB18" s="190"/>
      <c r="ERC18" s="190"/>
      <c r="ERD18" s="190"/>
      <c r="ERE18" s="190"/>
      <c r="ERF18" s="190"/>
      <c r="ERG18" s="190"/>
      <c r="ERH18" s="190"/>
      <c r="ERI18" s="190"/>
      <c r="ERJ18" s="190"/>
      <c r="ERK18" s="190"/>
      <c r="ERL18" s="190"/>
      <c r="ERM18" s="190"/>
      <c r="ERN18" s="190"/>
      <c r="ERO18" s="190"/>
      <c r="ERP18" s="190"/>
      <c r="ERQ18" s="190"/>
      <c r="ERR18" s="190"/>
      <c r="ERS18" s="190"/>
      <c r="ERT18" s="190"/>
      <c r="ERU18" s="190"/>
      <c r="ERV18" s="190"/>
      <c r="ERW18" s="190"/>
      <c r="ERX18" s="190"/>
      <c r="ERY18" s="190"/>
      <c r="ERZ18" s="190"/>
      <c r="ESA18" s="190"/>
      <c r="ESB18" s="190"/>
      <c r="ESC18" s="190"/>
      <c r="ESD18" s="190"/>
      <c r="ESE18" s="190"/>
      <c r="ESF18" s="190"/>
      <c r="ESG18" s="190"/>
      <c r="ESH18" s="190"/>
      <c r="ESI18" s="190"/>
      <c r="ESJ18" s="190"/>
      <c r="ESK18" s="190"/>
      <c r="ESL18" s="190"/>
      <c r="ESM18" s="190"/>
      <c r="ESN18" s="190"/>
      <c r="ESO18" s="190"/>
      <c r="ESP18" s="190"/>
      <c r="ESQ18" s="190"/>
      <c r="ESR18" s="190"/>
      <c r="ESS18" s="190"/>
      <c r="EST18" s="190"/>
      <c r="ESU18" s="190"/>
      <c r="ESV18" s="190"/>
      <c r="ESW18" s="190"/>
      <c r="ESX18" s="190"/>
      <c r="ESY18" s="190"/>
      <c r="ESZ18" s="190"/>
      <c r="ETA18" s="190"/>
      <c r="ETB18" s="190"/>
      <c r="ETC18" s="190"/>
      <c r="ETD18" s="190"/>
      <c r="ETE18" s="190"/>
      <c r="ETF18" s="190"/>
      <c r="ETG18" s="190"/>
      <c r="ETH18" s="190"/>
      <c r="ETI18" s="190"/>
      <c r="ETJ18" s="190"/>
      <c r="ETK18" s="190"/>
      <c r="ETL18" s="190"/>
      <c r="ETM18" s="190"/>
      <c r="ETN18" s="190"/>
      <c r="ETO18" s="190"/>
      <c r="ETP18" s="190"/>
      <c r="ETQ18" s="190"/>
      <c r="ETR18" s="190"/>
      <c r="ETS18" s="190"/>
      <c r="ETT18" s="190"/>
      <c r="ETU18" s="190"/>
      <c r="ETV18" s="190"/>
      <c r="ETW18" s="190"/>
      <c r="ETX18" s="190"/>
      <c r="ETY18" s="190"/>
      <c r="ETZ18" s="190"/>
      <c r="EUA18" s="190"/>
      <c r="EUB18" s="190"/>
      <c r="EUC18" s="190"/>
      <c r="EUD18" s="190"/>
      <c r="EUE18" s="190"/>
      <c r="EUF18" s="190"/>
      <c r="EUG18" s="190"/>
      <c r="EUH18" s="190"/>
      <c r="EUI18" s="190"/>
      <c r="EUJ18" s="190"/>
      <c r="EUK18" s="190"/>
      <c r="EUL18" s="190"/>
      <c r="EUM18" s="190"/>
      <c r="EUN18" s="190"/>
      <c r="EUO18" s="190"/>
      <c r="EUP18" s="190"/>
      <c r="EUQ18" s="190"/>
      <c r="EUR18" s="190"/>
      <c r="EUS18" s="190"/>
      <c r="EUT18" s="190"/>
      <c r="EUU18" s="190"/>
      <c r="EUV18" s="190"/>
      <c r="EUW18" s="190"/>
      <c r="EUX18" s="190"/>
      <c r="EUY18" s="190"/>
      <c r="EUZ18" s="190"/>
      <c r="EVA18" s="190"/>
      <c r="EVB18" s="190"/>
      <c r="EVC18" s="190"/>
      <c r="EVD18" s="190"/>
      <c r="EVE18" s="190"/>
      <c r="EVF18" s="190"/>
      <c r="EVG18" s="190"/>
      <c r="EVH18" s="190"/>
      <c r="EVI18" s="190"/>
      <c r="EVJ18" s="190"/>
      <c r="EVK18" s="190"/>
      <c r="EVL18" s="190"/>
      <c r="EVM18" s="190"/>
      <c r="EVN18" s="190"/>
      <c r="EVO18" s="190"/>
      <c r="EVP18" s="190"/>
      <c r="EVQ18" s="190"/>
      <c r="EVR18" s="190"/>
      <c r="EVS18" s="190"/>
      <c r="EVT18" s="190"/>
      <c r="EVU18" s="190"/>
      <c r="EVV18" s="190"/>
      <c r="EVW18" s="190"/>
      <c r="EVX18" s="190"/>
      <c r="EVY18" s="190"/>
      <c r="EVZ18" s="190"/>
      <c r="EWA18" s="190"/>
      <c r="EWB18" s="190"/>
      <c r="EWC18" s="190"/>
      <c r="EWD18" s="190"/>
      <c r="EWE18" s="190"/>
      <c r="EWF18" s="190"/>
      <c r="EWG18" s="190"/>
      <c r="EWH18" s="190"/>
      <c r="EWI18" s="190"/>
      <c r="EWJ18" s="190"/>
      <c r="EWK18" s="190"/>
      <c r="EWL18" s="190"/>
      <c r="EWM18" s="190"/>
      <c r="EWN18" s="190"/>
      <c r="EWO18" s="190"/>
      <c r="EWP18" s="190"/>
      <c r="EWQ18" s="190"/>
      <c r="EWR18" s="190"/>
      <c r="EWS18" s="190"/>
      <c r="EWT18" s="190"/>
      <c r="EWU18" s="190"/>
      <c r="EWV18" s="190"/>
      <c r="EWW18" s="190"/>
      <c r="EWX18" s="190"/>
      <c r="EWY18" s="190"/>
      <c r="EWZ18" s="190"/>
      <c r="EXA18" s="190"/>
      <c r="EXB18" s="190"/>
      <c r="EXC18" s="190"/>
      <c r="EXD18" s="190"/>
      <c r="EXE18" s="190"/>
      <c r="EXF18" s="190"/>
      <c r="EXG18" s="190"/>
      <c r="EXH18" s="190"/>
      <c r="EXI18" s="190"/>
      <c r="EXJ18" s="190"/>
      <c r="EXK18" s="190"/>
      <c r="EXL18" s="190"/>
      <c r="EXM18" s="190"/>
      <c r="EXN18" s="190"/>
      <c r="EXO18" s="190"/>
      <c r="EXP18" s="190"/>
      <c r="EXQ18" s="190"/>
      <c r="EXR18" s="190"/>
      <c r="EXS18" s="190"/>
      <c r="EXT18" s="190"/>
      <c r="EXU18" s="190"/>
      <c r="EXV18" s="190"/>
      <c r="EXW18" s="190"/>
      <c r="EXX18" s="190"/>
      <c r="EXY18" s="190"/>
      <c r="EXZ18" s="190"/>
      <c r="EYA18" s="190"/>
      <c r="EYB18" s="190"/>
      <c r="EYC18" s="190"/>
      <c r="EYD18" s="190"/>
      <c r="EYE18" s="190"/>
      <c r="EYF18" s="190"/>
      <c r="EYG18" s="190"/>
      <c r="EYH18" s="190"/>
      <c r="EYI18" s="190"/>
      <c r="EYJ18" s="190"/>
      <c r="EYK18" s="190"/>
      <c r="EYL18" s="190"/>
      <c r="EYM18" s="190"/>
      <c r="EYN18" s="190"/>
      <c r="EYO18" s="190"/>
      <c r="EYP18" s="190"/>
      <c r="EYQ18" s="190"/>
      <c r="EYR18" s="190"/>
      <c r="EYS18" s="190"/>
      <c r="EYT18" s="190"/>
      <c r="EYU18" s="190"/>
      <c r="EYV18" s="190"/>
      <c r="EYW18" s="190"/>
      <c r="EYX18" s="190"/>
      <c r="EYY18" s="190"/>
      <c r="EYZ18" s="190"/>
      <c r="EZA18" s="190"/>
      <c r="EZB18" s="190"/>
      <c r="EZC18" s="190"/>
      <c r="EZD18" s="190"/>
      <c r="EZE18" s="190"/>
      <c r="EZF18" s="190"/>
      <c r="EZG18" s="190"/>
      <c r="EZH18" s="190"/>
      <c r="EZI18" s="190"/>
      <c r="EZJ18" s="190"/>
      <c r="EZK18" s="190"/>
      <c r="EZL18" s="190"/>
      <c r="EZM18" s="190"/>
      <c r="EZN18" s="190"/>
      <c r="EZO18" s="190"/>
      <c r="EZP18" s="190"/>
      <c r="EZQ18" s="190"/>
      <c r="EZR18" s="190"/>
      <c r="EZS18" s="190"/>
      <c r="EZT18" s="190"/>
      <c r="EZU18" s="190"/>
      <c r="EZV18" s="190"/>
      <c r="EZW18" s="190"/>
      <c r="EZX18" s="190"/>
      <c r="EZY18" s="190"/>
      <c r="EZZ18" s="190"/>
      <c r="FAA18" s="190"/>
      <c r="FAB18" s="190"/>
      <c r="FAC18" s="190"/>
      <c r="FAD18" s="190"/>
      <c r="FAE18" s="190"/>
      <c r="FAF18" s="190"/>
      <c r="FAG18" s="190"/>
      <c r="FAH18" s="190"/>
      <c r="FAI18" s="190"/>
      <c r="FAJ18" s="190"/>
      <c r="FAK18" s="190"/>
      <c r="FAL18" s="190"/>
      <c r="FAM18" s="190"/>
      <c r="FAN18" s="190"/>
      <c r="FAO18" s="190"/>
      <c r="FAP18" s="190"/>
      <c r="FAQ18" s="190"/>
      <c r="FAR18" s="190"/>
      <c r="FAS18" s="190"/>
      <c r="FAT18" s="190"/>
      <c r="FAU18" s="190"/>
      <c r="FAV18" s="190"/>
      <c r="FAW18" s="190"/>
      <c r="FAX18" s="190"/>
      <c r="FAY18" s="190"/>
      <c r="FAZ18" s="190"/>
      <c r="FBA18" s="190"/>
      <c r="FBB18" s="190"/>
      <c r="FBC18" s="190"/>
      <c r="FBD18" s="190"/>
      <c r="FBE18" s="190"/>
      <c r="FBF18" s="190"/>
      <c r="FBG18" s="190"/>
      <c r="FBH18" s="190"/>
      <c r="FBI18" s="190"/>
      <c r="FBJ18" s="190"/>
      <c r="FBK18" s="190"/>
      <c r="FBL18" s="190"/>
      <c r="FBM18" s="190"/>
      <c r="FBN18" s="190"/>
      <c r="FBO18" s="190"/>
      <c r="FBP18" s="190"/>
      <c r="FBQ18" s="190"/>
      <c r="FBR18" s="190"/>
      <c r="FBS18" s="190"/>
      <c r="FBT18" s="190"/>
      <c r="FBU18" s="190"/>
      <c r="FBV18" s="190"/>
      <c r="FBW18" s="190"/>
      <c r="FBX18" s="190"/>
      <c r="FBY18" s="190"/>
      <c r="FBZ18" s="190"/>
      <c r="FCA18" s="190"/>
      <c r="FCB18" s="190"/>
      <c r="FCC18" s="190"/>
      <c r="FCD18" s="190"/>
      <c r="FCE18" s="190"/>
      <c r="FCF18" s="190"/>
      <c r="FCG18" s="190"/>
      <c r="FCH18" s="190"/>
      <c r="FCI18" s="190"/>
      <c r="FCJ18" s="190"/>
      <c r="FCK18" s="190"/>
      <c r="FCL18" s="190"/>
      <c r="FCM18" s="190"/>
      <c r="FCN18" s="190"/>
      <c r="FCO18" s="190"/>
      <c r="FCP18" s="190"/>
      <c r="FCQ18" s="190"/>
      <c r="FCR18" s="190"/>
      <c r="FCS18" s="190"/>
      <c r="FCT18" s="190"/>
      <c r="FCU18" s="190"/>
      <c r="FCV18" s="190"/>
      <c r="FCW18" s="190"/>
      <c r="FCX18" s="190"/>
      <c r="FCY18" s="190"/>
      <c r="FCZ18" s="190"/>
      <c r="FDA18" s="190"/>
      <c r="FDB18" s="190"/>
      <c r="FDC18" s="190"/>
      <c r="FDD18" s="190"/>
      <c r="FDE18" s="190"/>
      <c r="FDF18" s="190"/>
      <c r="FDG18" s="190"/>
      <c r="FDH18" s="190"/>
      <c r="FDI18" s="190"/>
      <c r="FDJ18" s="190"/>
      <c r="FDK18" s="190"/>
      <c r="FDL18" s="190"/>
      <c r="FDM18" s="190"/>
      <c r="FDN18" s="190"/>
      <c r="FDO18" s="190"/>
      <c r="FDP18" s="190"/>
      <c r="FDQ18" s="190"/>
      <c r="FDR18" s="190"/>
      <c r="FDS18" s="190"/>
      <c r="FDT18" s="190"/>
      <c r="FDU18" s="190"/>
      <c r="FDV18" s="190"/>
      <c r="FDW18" s="190"/>
      <c r="FDX18" s="190"/>
      <c r="FDY18" s="190"/>
      <c r="FDZ18" s="190"/>
      <c r="FEA18" s="190"/>
      <c r="FEB18" s="190"/>
      <c r="FEC18" s="190"/>
      <c r="FED18" s="190"/>
      <c r="FEE18" s="190"/>
      <c r="FEF18" s="190"/>
      <c r="FEG18" s="190"/>
      <c r="FEH18" s="190"/>
      <c r="FEI18" s="190"/>
      <c r="FEJ18" s="190"/>
      <c r="FEK18" s="190"/>
      <c r="FEL18" s="190"/>
      <c r="FEM18" s="190"/>
      <c r="FEN18" s="190"/>
      <c r="FEO18" s="190"/>
      <c r="FEP18" s="190"/>
      <c r="FEQ18" s="190"/>
      <c r="FER18" s="190"/>
      <c r="FES18" s="190"/>
      <c r="FET18" s="190"/>
      <c r="FEU18" s="190"/>
      <c r="FEV18" s="190"/>
      <c r="FEW18" s="190"/>
      <c r="FEX18" s="190"/>
      <c r="FEY18" s="190"/>
      <c r="FEZ18" s="190"/>
      <c r="FFA18" s="190"/>
      <c r="FFB18" s="190"/>
      <c r="FFC18" s="190"/>
      <c r="FFD18" s="190"/>
      <c r="FFE18" s="190"/>
      <c r="FFF18" s="190"/>
      <c r="FFG18" s="190"/>
      <c r="FFH18" s="190"/>
      <c r="FFI18" s="190"/>
      <c r="FFJ18" s="190"/>
      <c r="FFK18" s="190"/>
      <c r="FFL18" s="190"/>
      <c r="FFM18" s="190"/>
      <c r="FFN18" s="190"/>
      <c r="FFO18" s="190"/>
      <c r="FFP18" s="190"/>
      <c r="FFQ18" s="190"/>
      <c r="FFR18" s="190"/>
      <c r="FFS18" s="190"/>
      <c r="FFT18" s="190"/>
      <c r="FFU18" s="190"/>
      <c r="FFV18" s="190"/>
      <c r="FFW18" s="190"/>
      <c r="FFX18" s="190"/>
      <c r="FFY18" s="190"/>
      <c r="FFZ18" s="190"/>
      <c r="FGA18" s="190"/>
      <c r="FGB18" s="190"/>
      <c r="FGC18" s="190"/>
      <c r="FGD18" s="190"/>
      <c r="FGE18" s="190"/>
      <c r="FGF18" s="190"/>
      <c r="FGG18" s="190"/>
      <c r="FGH18" s="190"/>
      <c r="FGI18" s="190"/>
      <c r="FGJ18" s="190"/>
      <c r="FGK18" s="190"/>
      <c r="FGL18" s="190"/>
      <c r="FGM18" s="190"/>
      <c r="FGN18" s="190"/>
      <c r="FGO18" s="190"/>
      <c r="FGP18" s="190"/>
      <c r="FGQ18" s="190"/>
      <c r="FGR18" s="190"/>
      <c r="FGS18" s="190"/>
      <c r="FGT18" s="190"/>
      <c r="FGU18" s="190"/>
      <c r="FGV18" s="190"/>
      <c r="FGW18" s="190"/>
      <c r="FGX18" s="190"/>
      <c r="FGY18" s="190"/>
      <c r="FGZ18" s="190"/>
      <c r="FHA18" s="190"/>
      <c r="FHB18" s="190"/>
      <c r="FHC18" s="190"/>
      <c r="FHD18" s="190"/>
      <c r="FHE18" s="190"/>
      <c r="FHF18" s="190"/>
      <c r="FHG18" s="190"/>
      <c r="FHH18" s="190"/>
      <c r="FHI18" s="190"/>
      <c r="FHJ18" s="190"/>
      <c r="FHK18" s="190"/>
      <c r="FHL18" s="190"/>
      <c r="FHM18" s="190"/>
      <c r="FHN18" s="190"/>
      <c r="FHO18" s="190"/>
      <c r="FHP18" s="190"/>
      <c r="FHQ18" s="190"/>
      <c r="FHR18" s="190"/>
      <c r="FHS18" s="190"/>
      <c r="FHT18" s="190"/>
      <c r="FHU18" s="190"/>
      <c r="FHV18" s="190"/>
      <c r="FHW18" s="190"/>
      <c r="FHX18" s="190"/>
      <c r="FHY18" s="190"/>
      <c r="FHZ18" s="190"/>
      <c r="FIA18" s="190"/>
      <c r="FIB18" s="190"/>
      <c r="FIC18" s="190"/>
      <c r="FID18" s="190"/>
      <c r="FIE18" s="190"/>
      <c r="FIF18" s="190"/>
      <c r="FIG18" s="190"/>
      <c r="FIH18" s="190"/>
      <c r="FII18" s="190"/>
      <c r="FIJ18" s="190"/>
      <c r="FIK18" s="190"/>
      <c r="FIL18" s="190"/>
      <c r="FIM18" s="190"/>
      <c r="FIN18" s="190"/>
      <c r="FIO18" s="190"/>
      <c r="FIP18" s="190"/>
      <c r="FIQ18" s="190"/>
      <c r="FIR18" s="190"/>
      <c r="FIS18" s="190"/>
      <c r="FIT18" s="190"/>
      <c r="FIU18" s="190"/>
      <c r="FIV18" s="190"/>
      <c r="FIW18" s="190"/>
      <c r="FIX18" s="190"/>
      <c r="FIY18" s="190"/>
      <c r="FIZ18" s="190"/>
      <c r="FJA18" s="190"/>
      <c r="FJB18" s="190"/>
      <c r="FJC18" s="190"/>
      <c r="FJD18" s="190"/>
      <c r="FJE18" s="190"/>
      <c r="FJF18" s="190"/>
      <c r="FJG18" s="190"/>
      <c r="FJH18" s="190"/>
      <c r="FJI18" s="190"/>
      <c r="FJJ18" s="190"/>
      <c r="FJK18" s="190"/>
      <c r="FJL18" s="190"/>
      <c r="FJM18" s="190"/>
      <c r="FJN18" s="190"/>
      <c r="FJO18" s="190"/>
      <c r="FJP18" s="190"/>
      <c r="FJQ18" s="190"/>
      <c r="FJR18" s="190"/>
      <c r="FJS18" s="190"/>
      <c r="FJT18" s="190"/>
      <c r="FJU18" s="190"/>
      <c r="FJV18" s="190"/>
      <c r="FJW18" s="190"/>
      <c r="FJX18" s="190"/>
      <c r="FJY18" s="190"/>
      <c r="FJZ18" s="190"/>
      <c r="FKA18" s="190"/>
      <c r="FKB18" s="190"/>
      <c r="FKC18" s="190"/>
      <c r="FKD18" s="190"/>
      <c r="FKE18" s="190"/>
      <c r="FKF18" s="190"/>
      <c r="FKG18" s="190"/>
      <c r="FKH18" s="190"/>
      <c r="FKI18" s="190"/>
      <c r="FKJ18" s="190"/>
      <c r="FKK18" s="190"/>
      <c r="FKL18" s="190"/>
      <c r="FKM18" s="190"/>
      <c r="FKN18" s="190"/>
      <c r="FKO18" s="190"/>
      <c r="FKP18" s="190"/>
      <c r="FKQ18" s="190"/>
      <c r="FKR18" s="190"/>
      <c r="FKS18" s="190"/>
      <c r="FKT18" s="190"/>
      <c r="FKU18" s="190"/>
      <c r="FKV18" s="190"/>
      <c r="FKW18" s="190"/>
      <c r="FKX18" s="190"/>
      <c r="FKY18" s="190"/>
      <c r="FKZ18" s="190"/>
      <c r="FLA18" s="190"/>
      <c r="FLB18" s="190"/>
      <c r="FLC18" s="190"/>
      <c r="FLD18" s="190"/>
      <c r="FLE18" s="190"/>
      <c r="FLF18" s="190"/>
      <c r="FLG18" s="190"/>
      <c r="FLH18" s="190"/>
      <c r="FLI18" s="190"/>
      <c r="FLJ18" s="190"/>
      <c r="FLK18" s="190"/>
      <c r="FLL18" s="190"/>
      <c r="FLM18" s="190"/>
      <c r="FLN18" s="190"/>
      <c r="FLO18" s="190"/>
      <c r="FLP18" s="190"/>
      <c r="FLQ18" s="190"/>
      <c r="FLR18" s="190"/>
      <c r="FLS18" s="190"/>
      <c r="FLT18" s="190"/>
      <c r="FLU18" s="190"/>
      <c r="FLV18" s="190"/>
      <c r="FLW18" s="190"/>
      <c r="FLX18" s="190"/>
      <c r="FLY18" s="190"/>
      <c r="FLZ18" s="190"/>
      <c r="FMA18" s="190"/>
      <c r="FMB18" s="190"/>
      <c r="FMC18" s="190"/>
      <c r="FMD18" s="190"/>
      <c r="FME18" s="190"/>
      <c r="FMF18" s="190"/>
      <c r="FMG18" s="190"/>
      <c r="FMH18" s="190"/>
      <c r="FMI18" s="190"/>
      <c r="FMJ18" s="190"/>
      <c r="FMK18" s="190"/>
      <c r="FML18" s="190"/>
      <c r="FMM18" s="190"/>
      <c r="FMN18" s="190"/>
      <c r="FMO18" s="190"/>
      <c r="FMP18" s="190"/>
      <c r="FMQ18" s="190"/>
      <c r="FMR18" s="190"/>
      <c r="FMS18" s="190"/>
      <c r="FMT18" s="190"/>
      <c r="FMU18" s="190"/>
      <c r="FMV18" s="190"/>
      <c r="FMW18" s="190"/>
      <c r="FMX18" s="190"/>
      <c r="FMY18" s="190"/>
      <c r="FMZ18" s="190"/>
      <c r="FNA18" s="190"/>
      <c r="FNB18" s="190"/>
      <c r="FNC18" s="190"/>
      <c r="FND18" s="190"/>
      <c r="FNE18" s="190"/>
      <c r="FNF18" s="190"/>
      <c r="FNG18" s="190"/>
      <c r="FNH18" s="190"/>
      <c r="FNI18" s="190"/>
      <c r="FNJ18" s="190"/>
      <c r="FNK18" s="190"/>
      <c r="FNL18" s="190"/>
      <c r="FNM18" s="190"/>
      <c r="FNN18" s="190"/>
      <c r="FNO18" s="190"/>
      <c r="FNP18" s="190"/>
      <c r="FNQ18" s="190"/>
      <c r="FNR18" s="190"/>
      <c r="FNS18" s="190"/>
      <c r="FNT18" s="190"/>
      <c r="FNU18" s="190"/>
      <c r="FNV18" s="190"/>
      <c r="FNW18" s="190"/>
      <c r="FNX18" s="190"/>
      <c r="FNY18" s="190"/>
      <c r="FNZ18" s="190"/>
      <c r="FOA18" s="190"/>
      <c r="FOB18" s="190"/>
      <c r="FOC18" s="190"/>
      <c r="FOD18" s="190"/>
      <c r="FOE18" s="190"/>
      <c r="FOF18" s="190"/>
      <c r="FOG18" s="190"/>
      <c r="FOH18" s="190"/>
      <c r="FOI18" s="190"/>
      <c r="FOJ18" s="190"/>
      <c r="FOK18" s="190"/>
      <c r="FOL18" s="190"/>
      <c r="FOM18" s="190"/>
      <c r="FON18" s="190"/>
      <c r="FOO18" s="190"/>
      <c r="FOP18" s="190"/>
      <c r="FOQ18" s="190"/>
      <c r="FOR18" s="190"/>
      <c r="FOS18" s="190"/>
      <c r="FOT18" s="190"/>
      <c r="FOU18" s="190"/>
      <c r="FOV18" s="190"/>
      <c r="FOW18" s="190"/>
      <c r="FOX18" s="190"/>
      <c r="FOY18" s="190"/>
      <c r="FOZ18" s="190"/>
      <c r="FPA18" s="190"/>
      <c r="FPB18" s="190"/>
      <c r="FPC18" s="190"/>
      <c r="FPD18" s="190"/>
      <c r="FPE18" s="190"/>
      <c r="FPF18" s="190"/>
      <c r="FPG18" s="190"/>
      <c r="FPH18" s="190"/>
      <c r="FPI18" s="190"/>
      <c r="FPJ18" s="190"/>
      <c r="FPK18" s="190"/>
      <c r="FPL18" s="190"/>
      <c r="FPM18" s="190"/>
      <c r="FPN18" s="190"/>
      <c r="FPO18" s="190"/>
      <c r="FPP18" s="190"/>
      <c r="FPQ18" s="190"/>
      <c r="FPR18" s="190"/>
      <c r="FPS18" s="190"/>
      <c r="FPT18" s="190"/>
      <c r="FPU18" s="190"/>
      <c r="FPV18" s="190"/>
      <c r="FPW18" s="190"/>
      <c r="FPX18" s="190"/>
      <c r="FPY18" s="190"/>
      <c r="FPZ18" s="190"/>
      <c r="FQA18" s="190"/>
      <c r="FQB18" s="190"/>
      <c r="FQC18" s="190"/>
      <c r="FQD18" s="190"/>
      <c r="FQE18" s="190"/>
      <c r="FQF18" s="190"/>
      <c r="FQG18" s="190"/>
      <c r="FQH18" s="190"/>
      <c r="FQI18" s="190"/>
      <c r="FQJ18" s="190"/>
      <c r="FQK18" s="190"/>
      <c r="FQL18" s="190"/>
      <c r="FQM18" s="190"/>
      <c r="FQN18" s="190"/>
      <c r="FQO18" s="190"/>
      <c r="FQP18" s="190"/>
      <c r="FQQ18" s="190"/>
      <c r="FQR18" s="190"/>
      <c r="FQS18" s="190"/>
      <c r="FQT18" s="190"/>
      <c r="FQU18" s="190"/>
      <c r="FQV18" s="190"/>
      <c r="FQW18" s="190"/>
      <c r="FQX18" s="190"/>
      <c r="FQY18" s="190"/>
      <c r="FQZ18" s="190"/>
      <c r="FRA18" s="190"/>
      <c r="FRB18" s="190"/>
      <c r="FRC18" s="190"/>
      <c r="FRD18" s="190"/>
      <c r="FRE18" s="190"/>
      <c r="FRF18" s="190"/>
      <c r="FRG18" s="190"/>
      <c r="FRH18" s="190"/>
      <c r="FRI18" s="190"/>
      <c r="FRJ18" s="190"/>
      <c r="FRK18" s="190"/>
      <c r="FRL18" s="190"/>
      <c r="FRM18" s="190"/>
      <c r="FRN18" s="190"/>
      <c r="FRO18" s="190"/>
      <c r="FRP18" s="190"/>
      <c r="FRQ18" s="190"/>
      <c r="FRR18" s="190"/>
      <c r="FRS18" s="190"/>
      <c r="FRT18" s="190"/>
      <c r="FRU18" s="190"/>
      <c r="FRV18" s="190"/>
      <c r="FRW18" s="190"/>
      <c r="FRX18" s="190"/>
      <c r="FRY18" s="190"/>
      <c r="FRZ18" s="190"/>
      <c r="FSA18" s="190"/>
      <c r="FSB18" s="190"/>
      <c r="FSC18" s="190"/>
      <c r="FSD18" s="190"/>
      <c r="FSE18" s="190"/>
      <c r="FSF18" s="190"/>
      <c r="FSG18" s="190"/>
      <c r="FSH18" s="190"/>
      <c r="FSI18" s="190"/>
      <c r="FSJ18" s="190"/>
      <c r="FSK18" s="190"/>
      <c r="FSL18" s="190"/>
      <c r="FSM18" s="190"/>
      <c r="FSN18" s="190"/>
      <c r="FSO18" s="190"/>
      <c r="FSP18" s="190"/>
      <c r="FSQ18" s="190"/>
      <c r="FSR18" s="190"/>
      <c r="FSS18" s="190"/>
      <c r="FST18" s="190"/>
      <c r="FSU18" s="190"/>
      <c r="FSV18" s="190"/>
      <c r="FSW18" s="190"/>
      <c r="FSX18" s="190"/>
      <c r="FSY18" s="190"/>
      <c r="FSZ18" s="190"/>
      <c r="FTA18" s="190"/>
      <c r="FTB18" s="190"/>
      <c r="FTC18" s="190"/>
      <c r="FTD18" s="190"/>
      <c r="FTE18" s="190"/>
      <c r="FTF18" s="190"/>
      <c r="FTG18" s="190"/>
      <c r="FTH18" s="190"/>
      <c r="FTI18" s="190"/>
      <c r="FTJ18" s="190"/>
      <c r="FTK18" s="190"/>
      <c r="FTL18" s="190"/>
      <c r="FTM18" s="190"/>
      <c r="FTN18" s="190"/>
      <c r="FTO18" s="190"/>
      <c r="FTP18" s="190"/>
      <c r="FTQ18" s="190"/>
      <c r="FTR18" s="190"/>
      <c r="FTS18" s="190"/>
      <c r="FTT18" s="190"/>
      <c r="FTU18" s="190"/>
      <c r="FTV18" s="190"/>
      <c r="FTW18" s="190"/>
      <c r="FTX18" s="190"/>
      <c r="FTY18" s="190"/>
      <c r="FTZ18" s="190"/>
      <c r="FUA18" s="190"/>
      <c r="FUB18" s="190"/>
      <c r="FUC18" s="190"/>
      <c r="FUD18" s="190"/>
      <c r="FUE18" s="190"/>
      <c r="FUF18" s="190"/>
      <c r="FUG18" s="190"/>
      <c r="FUH18" s="190"/>
      <c r="FUI18" s="190"/>
      <c r="FUJ18" s="190"/>
      <c r="FUK18" s="190"/>
      <c r="FUL18" s="190"/>
      <c r="FUM18" s="190"/>
      <c r="FUN18" s="190"/>
      <c r="FUO18" s="190"/>
      <c r="FUP18" s="190"/>
      <c r="FUQ18" s="190"/>
      <c r="FUR18" s="190"/>
      <c r="FUS18" s="190"/>
      <c r="FUT18" s="190"/>
      <c r="FUU18" s="190"/>
      <c r="FUV18" s="190"/>
      <c r="FUW18" s="190"/>
      <c r="FUX18" s="190"/>
      <c r="FUY18" s="190"/>
      <c r="FUZ18" s="190"/>
      <c r="FVA18" s="190"/>
      <c r="FVB18" s="190"/>
      <c r="FVC18" s="190"/>
      <c r="FVD18" s="190"/>
      <c r="FVE18" s="190"/>
      <c r="FVF18" s="190"/>
      <c r="FVG18" s="190"/>
      <c r="FVH18" s="190"/>
      <c r="FVI18" s="190"/>
      <c r="FVJ18" s="190"/>
      <c r="FVK18" s="190"/>
      <c r="FVL18" s="190"/>
      <c r="FVM18" s="190"/>
      <c r="FVN18" s="190"/>
      <c r="FVO18" s="190"/>
      <c r="FVP18" s="190"/>
      <c r="FVQ18" s="190"/>
      <c r="FVR18" s="190"/>
      <c r="FVS18" s="190"/>
      <c r="FVT18" s="190"/>
      <c r="FVU18" s="190"/>
      <c r="FVV18" s="190"/>
      <c r="FVW18" s="190"/>
      <c r="FVX18" s="190"/>
      <c r="FVY18" s="190"/>
      <c r="FVZ18" s="190"/>
      <c r="FWA18" s="190"/>
      <c r="FWB18" s="190"/>
      <c r="FWC18" s="190"/>
      <c r="FWD18" s="190"/>
      <c r="FWE18" s="190"/>
      <c r="FWF18" s="190"/>
      <c r="FWG18" s="190"/>
      <c r="FWH18" s="190"/>
      <c r="FWI18" s="190"/>
      <c r="FWJ18" s="190"/>
      <c r="FWK18" s="190"/>
      <c r="FWL18" s="190"/>
      <c r="FWM18" s="190"/>
      <c r="FWN18" s="190"/>
      <c r="FWO18" s="190"/>
      <c r="FWP18" s="190"/>
      <c r="FWQ18" s="190"/>
      <c r="FWR18" s="190"/>
      <c r="FWS18" s="190"/>
      <c r="FWT18" s="190"/>
      <c r="FWU18" s="190"/>
      <c r="FWV18" s="190"/>
      <c r="FWW18" s="190"/>
      <c r="FWX18" s="190"/>
      <c r="FWY18" s="190"/>
      <c r="FWZ18" s="190"/>
      <c r="FXA18" s="190"/>
      <c r="FXB18" s="190"/>
      <c r="FXC18" s="190"/>
      <c r="FXD18" s="190"/>
      <c r="FXE18" s="190"/>
      <c r="FXF18" s="190"/>
      <c r="FXG18" s="190"/>
      <c r="FXH18" s="190"/>
      <c r="FXI18" s="190"/>
      <c r="FXJ18" s="190"/>
      <c r="FXK18" s="190"/>
      <c r="FXL18" s="190"/>
      <c r="FXM18" s="190"/>
      <c r="FXN18" s="190"/>
      <c r="FXO18" s="190"/>
      <c r="FXP18" s="190"/>
      <c r="FXQ18" s="190"/>
      <c r="FXR18" s="190"/>
      <c r="FXS18" s="190"/>
      <c r="FXT18" s="190"/>
      <c r="FXU18" s="190"/>
      <c r="FXV18" s="190"/>
      <c r="FXW18" s="190"/>
      <c r="FXX18" s="190"/>
      <c r="FXY18" s="190"/>
      <c r="FXZ18" s="190"/>
      <c r="FYA18" s="190"/>
      <c r="FYB18" s="190"/>
      <c r="FYC18" s="190"/>
      <c r="FYD18" s="190"/>
      <c r="FYE18" s="190"/>
      <c r="FYF18" s="190"/>
      <c r="FYG18" s="190"/>
      <c r="FYH18" s="190"/>
      <c r="FYI18" s="190"/>
      <c r="FYJ18" s="190"/>
      <c r="FYK18" s="190"/>
      <c r="FYL18" s="190"/>
      <c r="FYM18" s="190"/>
      <c r="FYN18" s="190"/>
      <c r="FYO18" s="190"/>
      <c r="FYP18" s="190"/>
      <c r="FYQ18" s="190"/>
      <c r="FYR18" s="190"/>
      <c r="FYS18" s="190"/>
      <c r="FYT18" s="190"/>
      <c r="FYU18" s="190"/>
      <c r="FYV18" s="190"/>
      <c r="FYW18" s="190"/>
      <c r="FYX18" s="190"/>
      <c r="FYY18" s="190"/>
      <c r="FYZ18" s="190"/>
      <c r="FZA18" s="190"/>
      <c r="FZB18" s="190"/>
      <c r="FZC18" s="190"/>
      <c r="FZD18" s="190"/>
      <c r="FZE18" s="190"/>
      <c r="FZF18" s="190"/>
      <c r="FZG18" s="190"/>
      <c r="FZH18" s="190"/>
      <c r="FZI18" s="190"/>
      <c r="FZJ18" s="190"/>
      <c r="FZK18" s="190"/>
      <c r="FZL18" s="190"/>
      <c r="FZM18" s="190"/>
      <c r="FZN18" s="190"/>
      <c r="FZO18" s="190"/>
      <c r="FZP18" s="190"/>
      <c r="FZQ18" s="190"/>
      <c r="FZR18" s="190"/>
      <c r="FZS18" s="190"/>
      <c r="FZT18" s="190"/>
      <c r="FZU18" s="190"/>
      <c r="FZV18" s="190"/>
      <c r="FZW18" s="190"/>
      <c r="FZX18" s="190"/>
      <c r="FZY18" s="190"/>
      <c r="FZZ18" s="190"/>
      <c r="GAA18" s="190"/>
      <c r="GAB18" s="190"/>
      <c r="GAC18" s="190"/>
      <c r="GAD18" s="190"/>
      <c r="GAE18" s="190"/>
      <c r="GAF18" s="190"/>
      <c r="GAG18" s="190"/>
      <c r="GAH18" s="190"/>
      <c r="GAI18" s="190"/>
      <c r="GAJ18" s="190"/>
      <c r="GAK18" s="190"/>
      <c r="GAL18" s="190"/>
      <c r="GAM18" s="190"/>
      <c r="GAN18" s="190"/>
      <c r="GAO18" s="190"/>
      <c r="GAP18" s="190"/>
      <c r="GAQ18" s="190"/>
      <c r="GAR18" s="190"/>
      <c r="GAS18" s="190"/>
      <c r="GAT18" s="190"/>
      <c r="GAU18" s="190"/>
      <c r="GAV18" s="190"/>
      <c r="GAW18" s="190"/>
      <c r="GAX18" s="190"/>
      <c r="GAY18" s="190"/>
      <c r="GAZ18" s="190"/>
      <c r="GBA18" s="190"/>
      <c r="GBB18" s="190"/>
      <c r="GBC18" s="190"/>
      <c r="GBD18" s="190"/>
      <c r="GBE18" s="190"/>
      <c r="GBF18" s="190"/>
      <c r="GBG18" s="190"/>
      <c r="GBH18" s="190"/>
      <c r="GBI18" s="190"/>
      <c r="GBJ18" s="190"/>
      <c r="GBK18" s="190"/>
      <c r="GBL18" s="190"/>
      <c r="GBM18" s="190"/>
      <c r="GBN18" s="190"/>
      <c r="GBO18" s="190"/>
      <c r="GBP18" s="190"/>
      <c r="GBQ18" s="190"/>
      <c r="GBR18" s="190"/>
      <c r="GBS18" s="190"/>
      <c r="GBT18" s="190"/>
      <c r="GBU18" s="190"/>
      <c r="GBV18" s="190"/>
      <c r="GBW18" s="190"/>
      <c r="GBX18" s="190"/>
      <c r="GBY18" s="190"/>
      <c r="GBZ18" s="190"/>
      <c r="GCA18" s="190"/>
      <c r="GCB18" s="190"/>
      <c r="GCC18" s="190"/>
      <c r="GCD18" s="190"/>
      <c r="GCE18" s="190"/>
      <c r="GCF18" s="190"/>
      <c r="GCG18" s="190"/>
      <c r="GCH18" s="190"/>
      <c r="GCI18" s="190"/>
      <c r="GCJ18" s="190"/>
      <c r="GCK18" s="190"/>
      <c r="GCL18" s="190"/>
      <c r="GCM18" s="190"/>
      <c r="GCN18" s="190"/>
      <c r="GCO18" s="190"/>
      <c r="GCP18" s="190"/>
      <c r="GCQ18" s="190"/>
      <c r="GCR18" s="190"/>
      <c r="GCS18" s="190"/>
      <c r="GCT18" s="190"/>
      <c r="GCU18" s="190"/>
      <c r="GCV18" s="190"/>
      <c r="GCW18" s="190"/>
      <c r="GCX18" s="190"/>
      <c r="GCY18" s="190"/>
      <c r="GCZ18" s="190"/>
      <c r="GDA18" s="190"/>
      <c r="GDB18" s="190"/>
      <c r="GDC18" s="190"/>
      <c r="GDD18" s="190"/>
      <c r="GDE18" s="190"/>
      <c r="GDF18" s="190"/>
      <c r="GDG18" s="190"/>
      <c r="GDH18" s="190"/>
      <c r="GDI18" s="190"/>
      <c r="GDJ18" s="190"/>
      <c r="GDK18" s="190"/>
      <c r="GDL18" s="190"/>
      <c r="GDM18" s="190"/>
      <c r="GDN18" s="190"/>
      <c r="GDO18" s="190"/>
      <c r="GDP18" s="190"/>
      <c r="GDQ18" s="190"/>
      <c r="GDR18" s="190"/>
      <c r="GDS18" s="190"/>
      <c r="GDT18" s="190"/>
      <c r="GDU18" s="190"/>
      <c r="GDV18" s="190"/>
      <c r="GDW18" s="190"/>
      <c r="GDX18" s="190"/>
      <c r="GDY18" s="190"/>
      <c r="GDZ18" s="190"/>
      <c r="GEA18" s="190"/>
      <c r="GEB18" s="190"/>
      <c r="GEC18" s="190"/>
      <c r="GED18" s="190"/>
      <c r="GEE18" s="190"/>
      <c r="GEF18" s="190"/>
      <c r="GEG18" s="190"/>
      <c r="GEH18" s="190"/>
      <c r="GEI18" s="190"/>
      <c r="GEJ18" s="190"/>
      <c r="GEK18" s="190"/>
      <c r="GEL18" s="190"/>
      <c r="GEM18" s="190"/>
      <c r="GEN18" s="190"/>
      <c r="GEO18" s="190"/>
      <c r="GEP18" s="190"/>
      <c r="GEQ18" s="190"/>
      <c r="GER18" s="190"/>
      <c r="GES18" s="190"/>
      <c r="GET18" s="190"/>
      <c r="GEU18" s="190"/>
      <c r="GEV18" s="190"/>
      <c r="GEW18" s="190"/>
      <c r="GEX18" s="190"/>
      <c r="GEY18" s="190"/>
      <c r="GEZ18" s="190"/>
      <c r="GFA18" s="190"/>
      <c r="GFB18" s="190"/>
      <c r="GFC18" s="190"/>
      <c r="GFD18" s="190"/>
      <c r="GFE18" s="190"/>
      <c r="GFF18" s="190"/>
      <c r="GFG18" s="190"/>
      <c r="GFH18" s="190"/>
      <c r="GFI18" s="190"/>
      <c r="GFJ18" s="190"/>
      <c r="GFK18" s="190"/>
      <c r="GFL18" s="190"/>
      <c r="GFM18" s="190"/>
      <c r="GFN18" s="190"/>
      <c r="GFO18" s="190"/>
      <c r="GFP18" s="190"/>
      <c r="GFQ18" s="190"/>
      <c r="GFR18" s="190"/>
      <c r="GFS18" s="190"/>
      <c r="GFT18" s="190"/>
      <c r="GFU18" s="190"/>
      <c r="GFV18" s="190"/>
      <c r="GFW18" s="190"/>
      <c r="GFX18" s="190"/>
      <c r="GFY18" s="190"/>
      <c r="GFZ18" s="190"/>
      <c r="GGA18" s="190"/>
      <c r="GGB18" s="190"/>
      <c r="GGC18" s="190"/>
      <c r="GGD18" s="190"/>
      <c r="GGE18" s="190"/>
      <c r="GGF18" s="190"/>
      <c r="GGG18" s="190"/>
      <c r="GGH18" s="190"/>
      <c r="GGI18" s="190"/>
      <c r="GGJ18" s="190"/>
      <c r="GGK18" s="190"/>
      <c r="GGL18" s="190"/>
      <c r="GGM18" s="190"/>
      <c r="GGN18" s="190"/>
      <c r="GGO18" s="190"/>
      <c r="GGP18" s="190"/>
      <c r="GGQ18" s="190"/>
      <c r="GGR18" s="190"/>
      <c r="GGS18" s="190"/>
      <c r="GGT18" s="190"/>
      <c r="GGU18" s="190"/>
      <c r="GGV18" s="190"/>
      <c r="GGW18" s="190"/>
      <c r="GGX18" s="190"/>
      <c r="GGY18" s="190"/>
      <c r="GGZ18" s="190"/>
      <c r="GHA18" s="190"/>
      <c r="GHB18" s="190"/>
      <c r="GHC18" s="190"/>
      <c r="GHD18" s="190"/>
      <c r="GHE18" s="190"/>
      <c r="GHF18" s="190"/>
      <c r="GHG18" s="190"/>
      <c r="GHH18" s="190"/>
      <c r="GHI18" s="190"/>
      <c r="GHJ18" s="190"/>
      <c r="GHK18" s="190"/>
      <c r="GHL18" s="190"/>
      <c r="GHM18" s="190"/>
      <c r="GHN18" s="190"/>
      <c r="GHO18" s="190"/>
      <c r="GHP18" s="190"/>
      <c r="GHQ18" s="190"/>
      <c r="GHR18" s="190"/>
      <c r="GHS18" s="190"/>
      <c r="GHT18" s="190"/>
      <c r="GHU18" s="190"/>
      <c r="GHV18" s="190"/>
      <c r="GHW18" s="190"/>
      <c r="GHX18" s="190"/>
      <c r="GHY18" s="190"/>
      <c r="GHZ18" s="190"/>
      <c r="GIA18" s="190"/>
      <c r="GIB18" s="190"/>
      <c r="GIC18" s="190"/>
      <c r="GID18" s="190"/>
      <c r="GIE18" s="190"/>
      <c r="GIF18" s="190"/>
      <c r="GIG18" s="190"/>
      <c r="GIH18" s="190"/>
      <c r="GII18" s="190"/>
      <c r="GIJ18" s="190"/>
      <c r="GIK18" s="190"/>
      <c r="GIL18" s="190"/>
      <c r="GIM18" s="190"/>
      <c r="GIN18" s="190"/>
      <c r="GIO18" s="190"/>
      <c r="GIP18" s="190"/>
      <c r="GIQ18" s="190"/>
      <c r="GIR18" s="190"/>
      <c r="GIS18" s="190"/>
      <c r="GIT18" s="190"/>
      <c r="GIU18" s="190"/>
      <c r="GIV18" s="190"/>
      <c r="GIW18" s="190"/>
      <c r="GIX18" s="190"/>
      <c r="GIY18" s="190"/>
      <c r="GIZ18" s="190"/>
      <c r="GJA18" s="190"/>
      <c r="GJB18" s="190"/>
      <c r="GJC18" s="190"/>
      <c r="GJD18" s="190"/>
      <c r="GJE18" s="190"/>
      <c r="GJF18" s="190"/>
      <c r="GJG18" s="190"/>
      <c r="GJH18" s="190"/>
      <c r="GJI18" s="190"/>
      <c r="GJJ18" s="190"/>
      <c r="GJK18" s="190"/>
      <c r="GJL18" s="190"/>
      <c r="GJM18" s="190"/>
      <c r="GJN18" s="190"/>
      <c r="GJO18" s="190"/>
      <c r="GJP18" s="190"/>
      <c r="GJQ18" s="190"/>
      <c r="GJR18" s="190"/>
      <c r="GJS18" s="190"/>
      <c r="GJT18" s="190"/>
      <c r="GJU18" s="190"/>
      <c r="GJV18" s="190"/>
      <c r="GJW18" s="190"/>
      <c r="GJX18" s="190"/>
      <c r="GJY18" s="190"/>
      <c r="GJZ18" s="190"/>
      <c r="GKA18" s="190"/>
      <c r="GKB18" s="190"/>
      <c r="GKC18" s="190"/>
      <c r="GKD18" s="190"/>
      <c r="GKE18" s="190"/>
      <c r="GKF18" s="190"/>
      <c r="GKG18" s="190"/>
      <c r="GKH18" s="190"/>
      <c r="GKI18" s="190"/>
      <c r="GKJ18" s="190"/>
      <c r="GKK18" s="190"/>
      <c r="GKL18" s="190"/>
      <c r="GKM18" s="190"/>
      <c r="GKN18" s="190"/>
      <c r="GKO18" s="190"/>
      <c r="GKP18" s="190"/>
      <c r="GKQ18" s="190"/>
      <c r="GKR18" s="190"/>
      <c r="GKS18" s="190"/>
      <c r="GKT18" s="190"/>
      <c r="GKU18" s="190"/>
      <c r="GKV18" s="190"/>
      <c r="GKW18" s="190"/>
      <c r="GKX18" s="190"/>
      <c r="GKY18" s="190"/>
      <c r="GKZ18" s="190"/>
      <c r="GLA18" s="190"/>
      <c r="GLB18" s="190"/>
      <c r="GLC18" s="190"/>
      <c r="GLD18" s="190"/>
      <c r="GLE18" s="190"/>
      <c r="GLF18" s="190"/>
      <c r="GLG18" s="190"/>
      <c r="GLH18" s="190"/>
      <c r="GLI18" s="190"/>
      <c r="GLJ18" s="190"/>
      <c r="GLK18" s="190"/>
      <c r="GLL18" s="190"/>
      <c r="GLM18" s="190"/>
      <c r="GLN18" s="190"/>
      <c r="GLO18" s="190"/>
      <c r="GLP18" s="190"/>
      <c r="GLQ18" s="190"/>
      <c r="GLR18" s="190"/>
      <c r="GLS18" s="190"/>
      <c r="GLT18" s="190"/>
      <c r="GLU18" s="190"/>
      <c r="GLV18" s="190"/>
      <c r="GLW18" s="190"/>
      <c r="GLX18" s="190"/>
      <c r="GLY18" s="190"/>
      <c r="GLZ18" s="190"/>
      <c r="GMA18" s="190"/>
      <c r="GMB18" s="190"/>
      <c r="GMC18" s="190"/>
      <c r="GMD18" s="190"/>
      <c r="GME18" s="190"/>
      <c r="GMF18" s="190"/>
      <c r="GMG18" s="190"/>
      <c r="GMH18" s="190"/>
      <c r="GMI18" s="190"/>
      <c r="GMJ18" s="190"/>
      <c r="GMK18" s="190"/>
      <c r="GML18" s="190"/>
      <c r="GMM18" s="190"/>
      <c r="GMN18" s="190"/>
      <c r="GMO18" s="190"/>
      <c r="GMP18" s="190"/>
      <c r="GMQ18" s="190"/>
      <c r="GMR18" s="190"/>
      <c r="GMS18" s="190"/>
      <c r="GMT18" s="190"/>
      <c r="GMU18" s="190"/>
      <c r="GMV18" s="190"/>
      <c r="GMW18" s="190"/>
      <c r="GMX18" s="190"/>
      <c r="GMY18" s="190"/>
      <c r="GMZ18" s="190"/>
      <c r="GNA18" s="190"/>
      <c r="GNB18" s="190"/>
      <c r="GNC18" s="190"/>
      <c r="GND18" s="190"/>
      <c r="GNE18" s="190"/>
      <c r="GNF18" s="190"/>
      <c r="GNG18" s="190"/>
      <c r="GNH18" s="190"/>
      <c r="GNI18" s="190"/>
      <c r="GNJ18" s="190"/>
      <c r="GNK18" s="190"/>
      <c r="GNL18" s="190"/>
      <c r="GNM18" s="190"/>
      <c r="GNN18" s="190"/>
      <c r="GNO18" s="190"/>
      <c r="GNP18" s="190"/>
      <c r="GNQ18" s="190"/>
      <c r="GNR18" s="190"/>
      <c r="GNS18" s="190"/>
      <c r="GNT18" s="190"/>
      <c r="GNU18" s="190"/>
      <c r="GNV18" s="190"/>
      <c r="GNW18" s="190"/>
      <c r="GNX18" s="190"/>
      <c r="GNY18" s="190"/>
      <c r="GNZ18" s="190"/>
      <c r="GOA18" s="190"/>
      <c r="GOB18" s="190"/>
      <c r="GOC18" s="190"/>
      <c r="GOD18" s="190"/>
      <c r="GOE18" s="190"/>
      <c r="GOF18" s="190"/>
      <c r="GOG18" s="190"/>
      <c r="GOH18" s="190"/>
      <c r="GOI18" s="190"/>
      <c r="GOJ18" s="190"/>
      <c r="GOK18" s="190"/>
      <c r="GOL18" s="190"/>
      <c r="GOM18" s="190"/>
      <c r="GON18" s="190"/>
      <c r="GOO18" s="190"/>
      <c r="GOP18" s="190"/>
      <c r="GOQ18" s="190"/>
      <c r="GOR18" s="190"/>
      <c r="GOS18" s="190"/>
      <c r="GOT18" s="190"/>
      <c r="GOU18" s="190"/>
      <c r="GOV18" s="190"/>
      <c r="GOW18" s="190"/>
      <c r="GOX18" s="190"/>
      <c r="GOY18" s="190"/>
      <c r="GOZ18" s="190"/>
      <c r="GPA18" s="190"/>
      <c r="GPB18" s="190"/>
      <c r="GPC18" s="190"/>
      <c r="GPD18" s="190"/>
      <c r="GPE18" s="190"/>
      <c r="GPF18" s="190"/>
      <c r="GPG18" s="190"/>
      <c r="GPH18" s="190"/>
      <c r="GPI18" s="190"/>
      <c r="GPJ18" s="190"/>
      <c r="GPK18" s="190"/>
      <c r="GPL18" s="190"/>
      <c r="GPM18" s="190"/>
      <c r="GPN18" s="190"/>
      <c r="GPO18" s="190"/>
      <c r="GPP18" s="190"/>
      <c r="GPQ18" s="190"/>
      <c r="GPR18" s="190"/>
      <c r="GPS18" s="190"/>
      <c r="GPT18" s="190"/>
      <c r="GPU18" s="190"/>
      <c r="GPV18" s="190"/>
      <c r="GPW18" s="190"/>
      <c r="GPX18" s="190"/>
      <c r="GPY18" s="190"/>
      <c r="GPZ18" s="190"/>
      <c r="GQA18" s="190"/>
      <c r="GQB18" s="190"/>
      <c r="GQC18" s="190"/>
      <c r="GQD18" s="190"/>
      <c r="GQE18" s="190"/>
      <c r="GQF18" s="190"/>
      <c r="GQG18" s="190"/>
      <c r="GQH18" s="190"/>
      <c r="GQI18" s="190"/>
      <c r="GQJ18" s="190"/>
      <c r="GQK18" s="190"/>
      <c r="GQL18" s="190"/>
      <c r="GQM18" s="190"/>
      <c r="GQN18" s="190"/>
      <c r="GQO18" s="190"/>
      <c r="GQP18" s="190"/>
      <c r="GQQ18" s="190"/>
      <c r="GQR18" s="190"/>
      <c r="GQS18" s="190"/>
      <c r="GQT18" s="190"/>
      <c r="GQU18" s="190"/>
      <c r="GQV18" s="190"/>
      <c r="GQW18" s="190"/>
      <c r="GQX18" s="190"/>
      <c r="GQY18" s="190"/>
      <c r="GQZ18" s="190"/>
      <c r="GRA18" s="190"/>
      <c r="GRB18" s="190"/>
      <c r="GRC18" s="190"/>
      <c r="GRD18" s="190"/>
      <c r="GRE18" s="190"/>
      <c r="GRF18" s="190"/>
      <c r="GRG18" s="190"/>
      <c r="GRH18" s="190"/>
      <c r="GRI18" s="190"/>
      <c r="GRJ18" s="190"/>
      <c r="GRK18" s="190"/>
      <c r="GRL18" s="190"/>
      <c r="GRM18" s="190"/>
      <c r="GRN18" s="190"/>
      <c r="GRO18" s="190"/>
      <c r="GRP18" s="190"/>
      <c r="GRQ18" s="190"/>
      <c r="GRR18" s="190"/>
      <c r="GRS18" s="190"/>
      <c r="GRT18" s="190"/>
      <c r="GRU18" s="190"/>
      <c r="GRV18" s="190"/>
      <c r="GRW18" s="190"/>
      <c r="GRX18" s="190"/>
      <c r="GRY18" s="190"/>
      <c r="GRZ18" s="190"/>
      <c r="GSA18" s="190"/>
      <c r="GSB18" s="190"/>
      <c r="GSC18" s="190"/>
      <c r="GSD18" s="190"/>
      <c r="GSE18" s="190"/>
      <c r="GSF18" s="190"/>
      <c r="GSG18" s="190"/>
      <c r="GSH18" s="190"/>
      <c r="GSI18" s="190"/>
      <c r="GSJ18" s="190"/>
      <c r="GSK18" s="190"/>
      <c r="GSL18" s="190"/>
      <c r="GSM18" s="190"/>
      <c r="GSN18" s="190"/>
      <c r="GSO18" s="190"/>
      <c r="GSP18" s="190"/>
      <c r="GSQ18" s="190"/>
      <c r="GSR18" s="190"/>
      <c r="GSS18" s="190"/>
      <c r="GST18" s="190"/>
      <c r="GSU18" s="190"/>
      <c r="GSV18" s="190"/>
      <c r="GSW18" s="190"/>
      <c r="GSX18" s="190"/>
      <c r="GSY18" s="190"/>
      <c r="GSZ18" s="190"/>
      <c r="GTA18" s="190"/>
      <c r="GTB18" s="190"/>
      <c r="GTC18" s="190"/>
      <c r="GTD18" s="190"/>
      <c r="GTE18" s="190"/>
      <c r="GTF18" s="190"/>
      <c r="GTG18" s="190"/>
      <c r="GTH18" s="190"/>
      <c r="GTI18" s="190"/>
      <c r="GTJ18" s="190"/>
      <c r="GTK18" s="190"/>
      <c r="GTL18" s="190"/>
      <c r="GTM18" s="190"/>
      <c r="GTN18" s="190"/>
      <c r="GTO18" s="190"/>
      <c r="GTP18" s="190"/>
      <c r="GTQ18" s="190"/>
      <c r="GTR18" s="190"/>
      <c r="GTS18" s="190"/>
      <c r="GTT18" s="190"/>
      <c r="GTU18" s="190"/>
      <c r="GTV18" s="190"/>
      <c r="GTW18" s="190"/>
      <c r="GTX18" s="190"/>
      <c r="GTY18" s="190"/>
      <c r="GTZ18" s="190"/>
      <c r="GUA18" s="190"/>
      <c r="GUB18" s="190"/>
      <c r="GUC18" s="190"/>
      <c r="GUD18" s="190"/>
      <c r="GUE18" s="190"/>
      <c r="GUF18" s="190"/>
      <c r="GUG18" s="190"/>
      <c r="GUH18" s="190"/>
      <c r="GUI18" s="190"/>
      <c r="GUJ18" s="190"/>
      <c r="GUK18" s="190"/>
      <c r="GUL18" s="190"/>
      <c r="GUM18" s="190"/>
      <c r="GUN18" s="190"/>
      <c r="GUO18" s="190"/>
      <c r="GUP18" s="190"/>
      <c r="GUQ18" s="190"/>
      <c r="GUR18" s="190"/>
      <c r="GUS18" s="190"/>
      <c r="GUT18" s="190"/>
      <c r="GUU18" s="190"/>
      <c r="GUV18" s="190"/>
      <c r="GUW18" s="190"/>
      <c r="GUX18" s="190"/>
      <c r="GUY18" s="190"/>
      <c r="GUZ18" s="190"/>
      <c r="GVA18" s="190"/>
      <c r="GVB18" s="190"/>
      <c r="GVC18" s="190"/>
      <c r="GVD18" s="190"/>
      <c r="GVE18" s="190"/>
      <c r="GVF18" s="190"/>
      <c r="GVG18" s="190"/>
      <c r="GVH18" s="190"/>
      <c r="GVI18" s="190"/>
      <c r="GVJ18" s="190"/>
      <c r="GVK18" s="190"/>
      <c r="GVL18" s="190"/>
      <c r="GVM18" s="190"/>
      <c r="GVN18" s="190"/>
      <c r="GVO18" s="190"/>
      <c r="GVP18" s="190"/>
      <c r="GVQ18" s="190"/>
      <c r="GVR18" s="190"/>
      <c r="GVS18" s="190"/>
      <c r="GVT18" s="190"/>
      <c r="GVU18" s="190"/>
      <c r="GVV18" s="190"/>
      <c r="GVW18" s="190"/>
      <c r="GVX18" s="190"/>
      <c r="GVY18" s="190"/>
      <c r="GVZ18" s="190"/>
      <c r="GWA18" s="190"/>
      <c r="GWB18" s="190"/>
      <c r="GWC18" s="190"/>
      <c r="GWD18" s="190"/>
      <c r="GWE18" s="190"/>
      <c r="GWF18" s="190"/>
      <c r="GWG18" s="190"/>
      <c r="GWH18" s="190"/>
      <c r="GWI18" s="190"/>
      <c r="GWJ18" s="190"/>
      <c r="GWK18" s="190"/>
      <c r="GWL18" s="190"/>
      <c r="GWM18" s="190"/>
      <c r="GWN18" s="190"/>
      <c r="GWO18" s="190"/>
      <c r="GWP18" s="190"/>
      <c r="GWQ18" s="190"/>
      <c r="GWR18" s="190"/>
      <c r="GWS18" s="190"/>
      <c r="GWT18" s="190"/>
      <c r="GWU18" s="190"/>
      <c r="GWV18" s="190"/>
      <c r="GWW18" s="190"/>
      <c r="GWX18" s="190"/>
      <c r="GWY18" s="190"/>
      <c r="GWZ18" s="190"/>
      <c r="GXA18" s="190"/>
      <c r="GXB18" s="190"/>
      <c r="GXC18" s="190"/>
      <c r="GXD18" s="190"/>
      <c r="GXE18" s="190"/>
      <c r="GXF18" s="190"/>
      <c r="GXG18" s="190"/>
      <c r="GXH18" s="190"/>
      <c r="GXI18" s="190"/>
      <c r="GXJ18" s="190"/>
      <c r="GXK18" s="190"/>
      <c r="GXL18" s="190"/>
      <c r="GXM18" s="190"/>
      <c r="GXN18" s="190"/>
      <c r="GXO18" s="190"/>
      <c r="GXP18" s="190"/>
      <c r="GXQ18" s="190"/>
      <c r="GXR18" s="190"/>
      <c r="GXS18" s="190"/>
      <c r="GXT18" s="190"/>
      <c r="GXU18" s="190"/>
      <c r="GXV18" s="190"/>
      <c r="GXW18" s="190"/>
      <c r="GXX18" s="190"/>
      <c r="GXY18" s="190"/>
      <c r="GXZ18" s="190"/>
      <c r="GYA18" s="190"/>
      <c r="GYB18" s="190"/>
      <c r="GYC18" s="190"/>
      <c r="GYD18" s="190"/>
      <c r="GYE18" s="190"/>
      <c r="GYF18" s="190"/>
      <c r="GYG18" s="190"/>
      <c r="GYH18" s="190"/>
      <c r="GYI18" s="190"/>
      <c r="GYJ18" s="190"/>
      <c r="GYK18" s="190"/>
      <c r="GYL18" s="190"/>
      <c r="GYM18" s="190"/>
      <c r="GYN18" s="190"/>
      <c r="GYO18" s="190"/>
      <c r="GYP18" s="190"/>
      <c r="GYQ18" s="190"/>
      <c r="GYR18" s="190"/>
      <c r="GYS18" s="190"/>
      <c r="GYT18" s="190"/>
      <c r="GYU18" s="190"/>
      <c r="GYV18" s="190"/>
      <c r="GYW18" s="190"/>
      <c r="GYX18" s="190"/>
      <c r="GYY18" s="190"/>
      <c r="GYZ18" s="190"/>
      <c r="GZA18" s="190"/>
      <c r="GZB18" s="190"/>
      <c r="GZC18" s="190"/>
      <c r="GZD18" s="190"/>
      <c r="GZE18" s="190"/>
      <c r="GZF18" s="190"/>
      <c r="GZG18" s="190"/>
      <c r="GZH18" s="190"/>
      <c r="GZI18" s="190"/>
      <c r="GZJ18" s="190"/>
      <c r="GZK18" s="190"/>
      <c r="GZL18" s="190"/>
      <c r="GZM18" s="190"/>
      <c r="GZN18" s="190"/>
      <c r="GZO18" s="190"/>
      <c r="GZP18" s="190"/>
      <c r="GZQ18" s="190"/>
      <c r="GZR18" s="190"/>
      <c r="GZS18" s="190"/>
      <c r="GZT18" s="190"/>
      <c r="GZU18" s="190"/>
      <c r="GZV18" s="190"/>
      <c r="GZW18" s="190"/>
      <c r="GZX18" s="190"/>
      <c r="GZY18" s="190"/>
      <c r="GZZ18" s="190"/>
      <c r="HAA18" s="190"/>
      <c r="HAB18" s="190"/>
      <c r="HAC18" s="190"/>
      <c r="HAD18" s="190"/>
      <c r="HAE18" s="190"/>
      <c r="HAF18" s="190"/>
      <c r="HAG18" s="190"/>
      <c r="HAH18" s="190"/>
      <c r="HAI18" s="190"/>
      <c r="HAJ18" s="190"/>
      <c r="HAK18" s="190"/>
      <c r="HAL18" s="190"/>
      <c r="HAM18" s="190"/>
      <c r="HAN18" s="190"/>
      <c r="HAO18" s="190"/>
      <c r="HAP18" s="190"/>
      <c r="HAQ18" s="190"/>
      <c r="HAR18" s="190"/>
      <c r="HAS18" s="190"/>
      <c r="HAT18" s="190"/>
      <c r="HAU18" s="190"/>
      <c r="HAV18" s="190"/>
      <c r="HAW18" s="190"/>
      <c r="HAX18" s="190"/>
      <c r="HAY18" s="190"/>
      <c r="HAZ18" s="190"/>
      <c r="HBA18" s="190"/>
      <c r="HBB18" s="190"/>
      <c r="HBC18" s="190"/>
      <c r="HBD18" s="190"/>
      <c r="HBE18" s="190"/>
      <c r="HBF18" s="190"/>
      <c r="HBG18" s="190"/>
      <c r="HBH18" s="190"/>
      <c r="HBI18" s="190"/>
      <c r="HBJ18" s="190"/>
      <c r="HBK18" s="190"/>
      <c r="HBL18" s="190"/>
      <c r="HBM18" s="190"/>
      <c r="HBN18" s="190"/>
      <c r="HBO18" s="190"/>
      <c r="HBP18" s="190"/>
      <c r="HBQ18" s="190"/>
      <c r="HBR18" s="190"/>
      <c r="HBS18" s="190"/>
      <c r="HBT18" s="190"/>
      <c r="HBU18" s="190"/>
      <c r="HBV18" s="190"/>
      <c r="HBW18" s="190"/>
      <c r="HBX18" s="190"/>
      <c r="HBY18" s="190"/>
      <c r="HBZ18" s="190"/>
      <c r="HCA18" s="190"/>
      <c r="HCB18" s="190"/>
      <c r="HCC18" s="190"/>
      <c r="HCD18" s="190"/>
      <c r="HCE18" s="190"/>
      <c r="HCF18" s="190"/>
      <c r="HCG18" s="190"/>
      <c r="HCH18" s="190"/>
      <c r="HCI18" s="190"/>
      <c r="HCJ18" s="190"/>
      <c r="HCK18" s="190"/>
      <c r="HCL18" s="190"/>
      <c r="HCM18" s="190"/>
      <c r="HCN18" s="190"/>
      <c r="HCO18" s="190"/>
      <c r="HCP18" s="190"/>
      <c r="HCQ18" s="190"/>
      <c r="HCR18" s="190"/>
      <c r="HCS18" s="190"/>
      <c r="HCT18" s="190"/>
      <c r="HCU18" s="190"/>
      <c r="HCV18" s="190"/>
      <c r="HCW18" s="190"/>
      <c r="HCX18" s="190"/>
      <c r="HCY18" s="190"/>
      <c r="HCZ18" s="190"/>
      <c r="HDA18" s="190"/>
      <c r="HDB18" s="190"/>
      <c r="HDC18" s="190"/>
      <c r="HDD18" s="190"/>
      <c r="HDE18" s="190"/>
      <c r="HDF18" s="190"/>
      <c r="HDG18" s="190"/>
      <c r="HDH18" s="190"/>
      <c r="HDI18" s="190"/>
      <c r="HDJ18" s="190"/>
      <c r="HDK18" s="190"/>
      <c r="HDL18" s="190"/>
      <c r="HDM18" s="190"/>
      <c r="HDN18" s="190"/>
      <c r="HDO18" s="190"/>
      <c r="HDP18" s="190"/>
      <c r="HDQ18" s="190"/>
      <c r="HDR18" s="190"/>
      <c r="HDS18" s="190"/>
      <c r="HDT18" s="190"/>
      <c r="HDU18" s="190"/>
      <c r="HDV18" s="190"/>
      <c r="HDW18" s="190"/>
      <c r="HDX18" s="190"/>
      <c r="HDY18" s="190"/>
      <c r="HDZ18" s="190"/>
      <c r="HEA18" s="190"/>
      <c r="HEB18" s="190"/>
      <c r="HEC18" s="190"/>
      <c r="HED18" s="190"/>
      <c r="HEE18" s="190"/>
      <c r="HEF18" s="190"/>
      <c r="HEG18" s="190"/>
      <c r="HEH18" s="190"/>
      <c r="HEI18" s="190"/>
      <c r="HEJ18" s="190"/>
      <c r="HEK18" s="190"/>
      <c r="HEL18" s="190"/>
      <c r="HEM18" s="190"/>
      <c r="HEN18" s="190"/>
      <c r="HEO18" s="190"/>
      <c r="HEP18" s="190"/>
      <c r="HEQ18" s="190"/>
      <c r="HER18" s="190"/>
      <c r="HES18" s="190"/>
      <c r="HET18" s="190"/>
      <c r="HEU18" s="190"/>
      <c r="HEV18" s="190"/>
      <c r="HEW18" s="190"/>
      <c r="HEX18" s="190"/>
      <c r="HEY18" s="190"/>
      <c r="HEZ18" s="190"/>
      <c r="HFA18" s="190"/>
      <c r="HFB18" s="190"/>
      <c r="HFC18" s="190"/>
      <c r="HFD18" s="190"/>
      <c r="HFE18" s="190"/>
      <c r="HFF18" s="190"/>
      <c r="HFG18" s="190"/>
      <c r="HFH18" s="190"/>
      <c r="HFI18" s="190"/>
      <c r="HFJ18" s="190"/>
      <c r="HFK18" s="190"/>
      <c r="HFL18" s="190"/>
      <c r="HFM18" s="190"/>
      <c r="HFN18" s="190"/>
      <c r="HFO18" s="190"/>
      <c r="HFP18" s="190"/>
      <c r="HFQ18" s="190"/>
      <c r="HFR18" s="190"/>
      <c r="HFS18" s="190"/>
      <c r="HFT18" s="190"/>
      <c r="HFU18" s="190"/>
      <c r="HFV18" s="190"/>
      <c r="HFW18" s="190"/>
      <c r="HFX18" s="190"/>
      <c r="HFY18" s="190"/>
      <c r="HFZ18" s="190"/>
      <c r="HGA18" s="190"/>
      <c r="HGB18" s="190"/>
      <c r="HGC18" s="190"/>
      <c r="HGD18" s="190"/>
      <c r="HGE18" s="190"/>
      <c r="HGF18" s="190"/>
      <c r="HGG18" s="190"/>
      <c r="HGH18" s="190"/>
      <c r="HGI18" s="190"/>
      <c r="HGJ18" s="190"/>
      <c r="HGK18" s="190"/>
      <c r="HGL18" s="190"/>
      <c r="HGM18" s="190"/>
      <c r="HGN18" s="190"/>
      <c r="HGO18" s="190"/>
      <c r="HGP18" s="190"/>
      <c r="HGQ18" s="190"/>
      <c r="HGR18" s="190"/>
      <c r="HGS18" s="190"/>
      <c r="HGT18" s="190"/>
      <c r="HGU18" s="190"/>
      <c r="HGV18" s="190"/>
      <c r="HGW18" s="190"/>
      <c r="HGX18" s="190"/>
      <c r="HGY18" s="190"/>
      <c r="HGZ18" s="190"/>
      <c r="HHA18" s="190"/>
      <c r="HHB18" s="190"/>
      <c r="HHC18" s="190"/>
      <c r="HHD18" s="190"/>
      <c r="HHE18" s="190"/>
      <c r="HHF18" s="190"/>
      <c r="HHG18" s="190"/>
      <c r="HHH18" s="190"/>
      <c r="HHI18" s="190"/>
      <c r="HHJ18" s="190"/>
      <c r="HHK18" s="190"/>
      <c r="HHL18" s="190"/>
      <c r="HHM18" s="190"/>
      <c r="HHN18" s="190"/>
      <c r="HHO18" s="190"/>
      <c r="HHP18" s="190"/>
      <c r="HHQ18" s="190"/>
      <c r="HHR18" s="190"/>
      <c r="HHS18" s="190"/>
      <c r="HHT18" s="190"/>
      <c r="HHU18" s="190"/>
      <c r="HHV18" s="190"/>
      <c r="HHW18" s="190"/>
      <c r="HHX18" s="190"/>
      <c r="HHY18" s="190"/>
      <c r="HHZ18" s="190"/>
      <c r="HIA18" s="190"/>
      <c r="HIB18" s="190"/>
      <c r="HIC18" s="190"/>
      <c r="HID18" s="190"/>
      <c r="HIE18" s="190"/>
      <c r="HIF18" s="190"/>
      <c r="HIG18" s="190"/>
      <c r="HIH18" s="190"/>
      <c r="HII18" s="190"/>
      <c r="HIJ18" s="190"/>
      <c r="HIK18" s="190"/>
      <c r="HIL18" s="190"/>
      <c r="HIM18" s="190"/>
      <c r="HIN18" s="190"/>
      <c r="HIO18" s="190"/>
      <c r="HIP18" s="190"/>
      <c r="HIQ18" s="190"/>
      <c r="HIR18" s="190"/>
      <c r="HIS18" s="190"/>
      <c r="HIT18" s="190"/>
      <c r="HIU18" s="190"/>
      <c r="HIV18" s="190"/>
      <c r="HIW18" s="190"/>
      <c r="HIX18" s="190"/>
      <c r="HIY18" s="190"/>
      <c r="HIZ18" s="190"/>
      <c r="HJA18" s="190"/>
      <c r="HJB18" s="190"/>
      <c r="HJC18" s="190"/>
      <c r="HJD18" s="190"/>
      <c r="HJE18" s="190"/>
      <c r="HJF18" s="190"/>
      <c r="HJG18" s="190"/>
      <c r="HJH18" s="190"/>
      <c r="HJI18" s="190"/>
      <c r="HJJ18" s="190"/>
      <c r="HJK18" s="190"/>
      <c r="HJL18" s="190"/>
      <c r="HJM18" s="190"/>
      <c r="HJN18" s="190"/>
      <c r="HJO18" s="190"/>
      <c r="HJP18" s="190"/>
      <c r="HJQ18" s="190"/>
      <c r="HJR18" s="190"/>
      <c r="HJS18" s="190"/>
      <c r="HJT18" s="190"/>
      <c r="HJU18" s="190"/>
      <c r="HJV18" s="190"/>
      <c r="HJW18" s="190"/>
      <c r="HJX18" s="190"/>
      <c r="HJY18" s="190"/>
      <c r="HJZ18" s="190"/>
      <c r="HKA18" s="190"/>
      <c r="HKB18" s="190"/>
      <c r="HKC18" s="190"/>
      <c r="HKD18" s="190"/>
      <c r="HKE18" s="190"/>
      <c r="HKF18" s="190"/>
      <c r="HKG18" s="190"/>
      <c r="HKH18" s="190"/>
      <c r="HKI18" s="190"/>
      <c r="HKJ18" s="190"/>
      <c r="HKK18" s="190"/>
      <c r="HKL18" s="190"/>
      <c r="HKM18" s="190"/>
      <c r="HKN18" s="190"/>
      <c r="HKO18" s="190"/>
      <c r="HKP18" s="190"/>
      <c r="HKQ18" s="190"/>
      <c r="HKR18" s="190"/>
      <c r="HKS18" s="190"/>
      <c r="HKT18" s="190"/>
      <c r="HKU18" s="190"/>
      <c r="HKV18" s="190"/>
      <c r="HKW18" s="190"/>
      <c r="HKX18" s="190"/>
      <c r="HKY18" s="190"/>
      <c r="HKZ18" s="190"/>
      <c r="HLA18" s="190"/>
      <c r="HLB18" s="190"/>
      <c r="HLC18" s="190"/>
      <c r="HLD18" s="190"/>
      <c r="HLE18" s="190"/>
      <c r="HLF18" s="190"/>
      <c r="HLG18" s="190"/>
      <c r="HLH18" s="190"/>
      <c r="HLI18" s="190"/>
      <c r="HLJ18" s="190"/>
      <c r="HLK18" s="190"/>
      <c r="HLL18" s="190"/>
      <c r="HLM18" s="190"/>
      <c r="HLN18" s="190"/>
      <c r="HLO18" s="190"/>
      <c r="HLP18" s="190"/>
      <c r="HLQ18" s="190"/>
      <c r="HLR18" s="190"/>
      <c r="HLS18" s="190"/>
      <c r="HLT18" s="190"/>
      <c r="HLU18" s="190"/>
      <c r="HLV18" s="190"/>
      <c r="HLW18" s="190"/>
      <c r="HLX18" s="190"/>
      <c r="HLY18" s="190"/>
      <c r="HLZ18" s="190"/>
      <c r="HMA18" s="190"/>
      <c r="HMB18" s="190"/>
      <c r="HMC18" s="190"/>
      <c r="HMD18" s="190"/>
      <c r="HME18" s="190"/>
      <c r="HMF18" s="190"/>
      <c r="HMG18" s="190"/>
      <c r="HMH18" s="190"/>
      <c r="HMI18" s="190"/>
      <c r="HMJ18" s="190"/>
      <c r="HMK18" s="190"/>
      <c r="HML18" s="190"/>
      <c r="HMM18" s="190"/>
      <c r="HMN18" s="190"/>
      <c r="HMO18" s="190"/>
      <c r="HMP18" s="190"/>
      <c r="HMQ18" s="190"/>
      <c r="HMR18" s="190"/>
      <c r="HMS18" s="190"/>
      <c r="HMT18" s="190"/>
      <c r="HMU18" s="190"/>
      <c r="HMV18" s="190"/>
      <c r="HMW18" s="190"/>
      <c r="HMX18" s="190"/>
      <c r="HMY18" s="190"/>
      <c r="HMZ18" s="190"/>
      <c r="HNA18" s="190"/>
      <c r="HNB18" s="190"/>
      <c r="HNC18" s="190"/>
      <c r="HND18" s="190"/>
      <c r="HNE18" s="190"/>
      <c r="HNF18" s="190"/>
      <c r="HNG18" s="190"/>
      <c r="HNH18" s="190"/>
      <c r="HNI18" s="190"/>
      <c r="HNJ18" s="190"/>
      <c r="HNK18" s="190"/>
      <c r="HNL18" s="190"/>
      <c r="HNM18" s="190"/>
      <c r="HNN18" s="190"/>
      <c r="HNO18" s="190"/>
      <c r="HNP18" s="190"/>
      <c r="HNQ18" s="190"/>
      <c r="HNR18" s="190"/>
      <c r="HNS18" s="190"/>
      <c r="HNT18" s="190"/>
      <c r="HNU18" s="190"/>
      <c r="HNV18" s="190"/>
      <c r="HNW18" s="190"/>
      <c r="HNX18" s="190"/>
      <c r="HNY18" s="190"/>
      <c r="HNZ18" s="190"/>
      <c r="HOA18" s="190"/>
      <c r="HOB18" s="190"/>
      <c r="HOC18" s="190"/>
      <c r="HOD18" s="190"/>
      <c r="HOE18" s="190"/>
      <c r="HOF18" s="190"/>
      <c r="HOG18" s="190"/>
      <c r="HOH18" s="190"/>
      <c r="HOI18" s="190"/>
      <c r="HOJ18" s="190"/>
      <c r="HOK18" s="190"/>
      <c r="HOL18" s="190"/>
      <c r="HOM18" s="190"/>
      <c r="HON18" s="190"/>
      <c r="HOO18" s="190"/>
      <c r="HOP18" s="190"/>
      <c r="HOQ18" s="190"/>
      <c r="HOR18" s="190"/>
      <c r="HOS18" s="190"/>
      <c r="HOT18" s="190"/>
      <c r="HOU18" s="190"/>
      <c r="HOV18" s="190"/>
      <c r="HOW18" s="190"/>
      <c r="HOX18" s="190"/>
      <c r="HOY18" s="190"/>
      <c r="HOZ18" s="190"/>
      <c r="HPA18" s="190"/>
      <c r="HPB18" s="190"/>
      <c r="HPC18" s="190"/>
      <c r="HPD18" s="190"/>
      <c r="HPE18" s="190"/>
      <c r="HPF18" s="190"/>
      <c r="HPG18" s="190"/>
      <c r="HPH18" s="190"/>
      <c r="HPI18" s="190"/>
      <c r="HPJ18" s="190"/>
      <c r="HPK18" s="190"/>
      <c r="HPL18" s="190"/>
      <c r="HPM18" s="190"/>
      <c r="HPN18" s="190"/>
      <c r="HPO18" s="190"/>
      <c r="HPP18" s="190"/>
      <c r="HPQ18" s="190"/>
      <c r="HPR18" s="190"/>
      <c r="HPS18" s="190"/>
      <c r="HPT18" s="190"/>
      <c r="HPU18" s="190"/>
      <c r="HPV18" s="190"/>
      <c r="HPW18" s="190"/>
      <c r="HPX18" s="190"/>
      <c r="HPY18" s="190"/>
      <c r="HPZ18" s="190"/>
      <c r="HQA18" s="190"/>
      <c r="HQB18" s="190"/>
      <c r="HQC18" s="190"/>
      <c r="HQD18" s="190"/>
      <c r="HQE18" s="190"/>
      <c r="HQF18" s="190"/>
      <c r="HQG18" s="190"/>
      <c r="HQH18" s="190"/>
      <c r="HQI18" s="190"/>
      <c r="HQJ18" s="190"/>
      <c r="HQK18" s="190"/>
      <c r="HQL18" s="190"/>
      <c r="HQM18" s="190"/>
      <c r="HQN18" s="190"/>
      <c r="HQO18" s="190"/>
      <c r="HQP18" s="190"/>
      <c r="HQQ18" s="190"/>
      <c r="HQR18" s="190"/>
      <c r="HQS18" s="190"/>
      <c r="HQT18" s="190"/>
      <c r="HQU18" s="190"/>
      <c r="HQV18" s="190"/>
      <c r="HQW18" s="190"/>
      <c r="HQX18" s="190"/>
      <c r="HQY18" s="190"/>
      <c r="HQZ18" s="190"/>
      <c r="HRA18" s="190"/>
      <c r="HRB18" s="190"/>
      <c r="HRC18" s="190"/>
      <c r="HRD18" s="190"/>
      <c r="HRE18" s="190"/>
      <c r="HRF18" s="190"/>
      <c r="HRG18" s="190"/>
      <c r="HRH18" s="190"/>
      <c r="HRI18" s="190"/>
      <c r="HRJ18" s="190"/>
      <c r="HRK18" s="190"/>
      <c r="HRL18" s="190"/>
      <c r="HRM18" s="190"/>
      <c r="HRN18" s="190"/>
      <c r="HRO18" s="190"/>
      <c r="HRP18" s="190"/>
      <c r="HRQ18" s="190"/>
      <c r="HRR18" s="190"/>
      <c r="HRS18" s="190"/>
      <c r="HRT18" s="190"/>
      <c r="HRU18" s="190"/>
      <c r="HRV18" s="190"/>
      <c r="HRW18" s="190"/>
      <c r="HRX18" s="190"/>
      <c r="HRY18" s="190"/>
      <c r="HRZ18" s="190"/>
      <c r="HSA18" s="190"/>
      <c r="HSB18" s="190"/>
      <c r="HSC18" s="190"/>
      <c r="HSD18" s="190"/>
      <c r="HSE18" s="190"/>
      <c r="HSF18" s="190"/>
      <c r="HSG18" s="190"/>
      <c r="HSH18" s="190"/>
      <c r="HSI18" s="190"/>
      <c r="HSJ18" s="190"/>
      <c r="HSK18" s="190"/>
      <c r="HSL18" s="190"/>
      <c r="HSM18" s="190"/>
      <c r="HSN18" s="190"/>
      <c r="HSO18" s="190"/>
      <c r="HSP18" s="190"/>
      <c r="HSQ18" s="190"/>
      <c r="HSR18" s="190"/>
      <c r="HSS18" s="190"/>
      <c r="HST18" s="190"/>
      <c r="HSU18" s="190"/>
      <c r="HSV18" s="190"/>
      <c r="HSW18" s="190"/>
      <c r="HSX18" s="190"/>
      <c r="HSY18" s="190"/>
      <c r="HSZ18" s="190"/>
      <c r="HTA18" s="190"/>
      <c r="HTB18" s="190"/>
      <c r="HTC18" s="190"/>
      <c r="HTD18" s="190"/>
      <c r="HTE18" s="190"/>
      <c r="HTF18" s="190"/>
      <c r="HTG18" s="190"/>
      <c r="HTH18" s="190"/>
      <c r="HTI18" s="190"/>
      <c r="HTJ18" s="190"/>
      <c r="HTK18" s="190"/>
      <c r="HTL18" s="190"/>
      <c r="HTM18" s="190"/>
      <c r="HTN18" s="190"/>
      <c r="HTO18" s="190"/>
      <c r="HTP18" s="190"/>
      <c r="HTQ18" s="190"/>
      <c r="HTR18" s="190"/>
      <c r="HTS18" s="190"/>
      <c r="HTT18" s="190"/>
      <c r="HTU18" s="190"/>
      <c r="HTV18" s="190"/>
      <c r="HTW18" s="190"/>
      <c r="HTX18" s="190"/>
      <c r="HTY18" s="190"/>
      <c r="HTZ18" s="190"/>
      <c r="HUA18" s="190"/>
      <c r="HUB18" s="190"/>
      <c r="HUC18" s="190"/>
      <c r="HUD18" s="190"/>
      <c r="HUE18" s="190"/>
      <c r="HUF18" s="190"/>
      <c r="HUG18" s="190"/>
      <c r="HUH18" s="190"/>
      <c r="HUI18" s="190"/>
      <c r="HUJ18" s="190"/>
      <c r="HUK18" s="190"/>
      <c r="HUL18" s="190"/>
      <c r="HUM18" s="190"/>
      <c r="HUN18" s="190"/>
      <c r="HUO18" s="190"/>
      <c r="HUP18" s="190"/>
      <c r="HUQ18" s="190"/>
      <c r="HUR18" s="190"/>
      <c r="HUS18" s="190"/>
      <c r="HUT18" s="190"/>
      <c r="HUU18" s="190"/>
      <c r="HUV18" s="190"/>
      <c r="HUW18" s="190"/>
      <c r="HUX18" s="190"/>
      <c r="HUY18" s="190"/>
      <c r="HUZ18" s="190"/>
      <c r="HVA18" s="190"/>
      <c r="HVB18" s="190"/>
      <c r="HVC18" s="190"/>
      <c r="HVD18" s="190"/>
      <c r="HVE18" s="190"/>
      <c r="HVF18" s="190"/>
      <c r="HVG18" s="190"/>
      <c r="HVH18" s="190"/>
      <c r="HVI18" s="190"/>
      <c r="HVJ18" s="190"/>
      <c r="HVK18" s="190"/>
      <c r="HVL18" s="190"/>
      <c r="HVM18" s="190"/>
      <c r="HVN18" s="190"/>
      <c r="HVO18" s="190"/>
      <c r="HVP18" s="190"/>
      <c r="HVQ18" s="190"/>
      <c r="HVR18" s="190"/>
      <c r="HVS18" s="190"/>
      <c r="HVT18" s="190"/>
      <c r="HVU18" s="190"/>
      <c r="HVV18" s="190"/>
      <c r="HVW18" s="190"/>
      <c r="HVX18" s="190"/>
      <c r="HVY18" s="190"/>
      <c r="HVZ18" s="190"/>
      <c r="HWA18" s="190"/>
      <c r="HWB18" s="190"/>
      <c r="HWC18" s="190"/>
      <c r="HWD18" s="190"/>
      <c r="HWE18" s="190"/>
      <c r="HWF18" s="190"/>
      <c r="HWG18" s="190"/>
      <c r="HWH18" s="190"/>
      <c r="HWI18" s="190"/>
      <c r="HWJ18" s="190"/>
      <c r="HWK18" s="190"/>
      <c r="HWL18" s="190"/>
      <c r="HWM18" s="190"/>
      <c r="HWN18" s="190"/>
      <c r="HWO18" s="190"/>
      <c r="HWP18" s="190"/>
      <c r="HWQ18" s="190"/>
      <c r="HWR18" s="190"/>
      <c r="HWS18" s="190"/>
      <c r="HWT18" s="190"/>
      <c r="HWU18" s="190"/>
      <c r="HWV18" s="190"/>
      <c r="HWW18" s="190"/>
      <c r="HWX18" s="190"/>
      <c r="HWY18" s="190"/>
      <c r="HWZ18" s="190"/>
      <c r="HXA18" s="190"/>
      <c r="HXB18" s="190"/>
      <c r="HXC18" s="190"/>
      <c r="HXD18" s="190"/>
      <c r="HXE18" s="190"/>
      <c r="HXF18" s="190"/>
      <c r="HXG18" s="190"/>
      <c r="HXH18" s="190"/>
      <c r="HXI18" s="190"/>
      <c r="HXJ18" s="190"/>
      <c r="HXK18" s="190"/>
      <c r="HXL18" s="190"/>
      <c r="HXM18" s="190"/>
      <c r="HXN18" s="190"/>
      <c r="HXO18" s="190"/>
      <c r="HXP18" s="190"/>
      <c r="HXQ18" s="190"/>
      <c r="HXR18" s="190"/>
      <c r="HXS18" s="190"/>
      <c r="HXT18" s="190"/>
      <c r="HXU18" s="190"/>
      <c r="HXV18" s="190"/>
      <c r="HXW18" s="190"/>
      <c r="HXX18" s="190"/>
      <c r="HXY18" s="190"/>
      <c r="HXZ18" s="190"/>
      <c r="HYA18" s="190"/>
      <c r="HYB18" s="190"/>
      <c r="HYC18" s="190"/>
      <c r="HYD18" s="190"/>
      <c r="HYE18" s="190"/>
      <c r="HYF18" s="190"/>
      <c r="HYG18" s="190"/>
      <c r="HYH18" s="190"/>
      <c r="HYI18" s="190"/>
      <c r="HYJ18" s="190"/>
      <c r="HYK18" s="190"/>
      <c r="HYL18" s="190"/>
      <c r="HYM18" s="190"/>
      <c r="HYN18" s="190"/>
      <c r="HYO18" s="190"/>
      <c r="HYP18" s="190"/>
      <c r="HYQ18" s="190"/>
      <c r="HYR18" s="190"/>
      <c r="HYS18" s="190"/>
      <c r="HYT18" s="190"/>
      <c r="HYU18" s="190"/>
      <c r="HYV18" s="190"/>
      <c r="HYW18" s="190"/>
      <c r="HYX18" s="190"/>
      <c r="HYY18" s="190"/>
      <c r="HYZ18" s="190"/>
      <c r="HZA18" s="190"/>
      <c r="HZB18" s="190"/>
      <c r="HZC18" s="190"/>
      <c r="HZD18" s="190"/>
      <c r="HZE18" s="190"/>
      <c r="HZF18" s="190"/>
      <c r="HZG18" s="190"/>
      <c r="HZH18" s="190"/>
      <c r="HZI18" s="190"/>
      <c r="HZJ18" s="190"/>
      <c r="HZK18" s="190"/>
      <c r="HZL18" s="190"/>
      <c r="HZM18" s="190"/>
      <c r="HZN18" s="190"/>
      <c r="HZO18" s="190"/>
      <c r="HZP18" s="190"/>
      <c r="HZQ18" s="190"/>
      <c r="HZR18" s="190"/>
      <c r="HZS18" s="190"/>
      <c r="HZT18" s="190"/>
      <c r="HZU18" s="190"/>
      <c r="HZV18" s="190"/>
      <c r="HZW18" s="190"/>
      <c r="HZX18" s="190"/>
      <c r="HZY18" s="190"/>
      <c r="HZZ18" s="190"/>
      <c r="IAA18" s="190"/>
      <c r="IAB18" s="190"/>
      <c r="IAC18" s="190"/>
      <c r="IAD18" s="190"/>
      <c r="IAE18" s="190"/>
      <c r="IAF18" s="190"/>
      <c r="IAG18" s="190"/>
      <c r="IAH18" s="190"/>
      <c r="IAI18" s="190"/>
      <c r="IAJ18" s="190"/>
      <c r="IAK18" s="190"/>
      <c r="IAL18" s="190"/>
      <c r="IAM18" s="190"/>
      <c r="IAN18" s="190"/>
      <c r="IAO18" s="190"/>
      <c r="IAP18" s="190"/>
      <c r="IAQ18" s="190"/>
      <c r="IAR18" s="190"/>
      <c r="IAS18" s="190"/>
      <c r="IAT18" s="190"/>
      <c r="IAU18" s="190"/>
      <c r="IAV18" s="190"/>
      <c r="IAW18" s="190"/>
      <c r="IAX18" s="190"/>
      <c r="IAY18" s="190"/>
      <c r="IAZ18" s="190"/>
      <c r="IBA18" s="190"/>
      <c r="IBB18" s="190"/>
      <c r="IBC18" s="190"/>
      <c r="IBD18" s="190"/>
      <c r="IBE18" s="190"/>
      <c r="IBF18" s="190"/>
      <c r="IBG18" s="190"/>
      <c r="IBH18" s="190"/>
      <c r="IBI18" s="190"/>
      <c r="IBJ18" s="190"/>
      <c r="IBK18" s="190"/>
      <c r="IBL18" s="190"/>
      <c r="IBM18" s="190"/>
      <c r="IBN18" s="190"/>
      <c r="IBO18" s="190"/>
      <c r="IBP18" s="190"/>
      <c r="IBQ18" s="190"/>
      <c r="IBR18" s="190"/>
      <c r="IBS18" s="190"/>
      <c r="IBT18" s="190"/>
      <c r="IBU18" s="190"/>
      <c r="IBV18" s="190"/>
      <c r="IBW18" s="190"/>
      <c r="IBX18" s="190"/>
      <c r="IBY18" s="190"/>
      <c r="IBZ18" s="190"/>
      <c r="ICA18" s="190"/>
      <c r="ICB18" s="190"/>
      <c r="ICC18" s="190"/>
      <c r="ICD18" s="190"/>
      <c r="ICE18" s="190"/>
      <c r="ICF18" s="190"/>
      <c r="ICG18" s="190"/>
      <c r="ICH18" s="190"/>
      <c r="ICI18" s="190"/>
      <c r="ICJ18" s="190"/>
      <c r="ICK18" s="190"/>
      <c r="ICL18" s="190"/>
      <c r="ICM18" s="190"/>
      <c r="ICN18" s="190"/>
      <c r="ICO18" s="190"/>
      <c r="ICP18" s="190"/>
      <c r="ICQ18" s="190"/>
      <c r="ICR18" s="190"/>
      <c r="ICS18" s="190"/>
      <c r="ICT18" s="190"/>
      <c r="ICU18" s="190"/>
      <c r="ICV18" s="190"/>
      <c r="ICW18" s="190"/>
      <c r="ICX18" s="190"/>
      <c r="ICY18" s="190"/>
      <c r="ICZ18" s="190"/>
      <c r="IDA18" s="190"/>
      <c r="IDB18" s="190"/>
      <c r="IDC18" s="190"/>
      <c r="IDD18" s="190"/>
      <c r="IDE18" s="190"/>
      <c r="IDF18" s="190"/>
      <c r="IDG18" s="190"/>
      <c r="IDH18" s="190"/>
      <c r="IDI18" s="190"/>
      <c r="IDJ18" s="190"/>
      <c r="IDK18" s="190"/>
      <c r="IDL18" s="190"/>
      <c r="IDM18" s="190"/>
      <c r="IDN18" s="190"/>
      <c r="IDO18" s="190"/>
      <c r="IDP18" s="190"/>
      <c r="IDQ18" s="190"/>
      <c r="IDR18" s="190"/>
      <c r="IDS18" s="190"/>
      <c r="IDT18" s="190"/>
      <c r="IDU18" s="190"/>
      <c r="IDV18" s="190"/>
      <c r="IDW18" s="190"/>
      <c r="IDX18" s="190"/>
      <c r="IDY18" s="190"/>
      <c r="IDZ18" s="190"/>
      <c r="IEA18" s="190"/>
      <c r="IEB18" s="190"/>
      <c r="IEC18" s="190"/>
      <c r="IED18" s="190"/>
      <c r="IEE18" s="190"/>
      <c r="IEF18" s="190"/>
      <c r="IEG18" s="190"/>
      <c r="IEH18" s="190"/>
      <c r="IEI18" s="190"/>
      <c r="IEJ18" s="190"/>
      <c r="IEK18" s="190"/>
      <c r="IEL18" s="190"/>
      <c r="IEM18" s="190"/>
      <c r="IEN18" s="190"/>
      <c r="IEO18" s="190"/>
      <c r="IEP18" s="190"/>
      <c r="IEQ18" s="190"/>
      <c r="IER18" s="190"/>
      <c r="IES18" s="190"/>
      <c r="IET18" s="190"/>
      <c r="IEU18" s="190"/>
      <c r="IEV18" s="190"/>
      <c r="IEW18" s="190"/>
      <c r="IEX18" s="190"/>
      <c r="IEY18" s="190"/>
      <c r="IEZ18" s="190"/>
      <c r="IFA18" s="190"/>
      <c r="IFB18" s="190"/>
      <c r="IFC18" s="190"/>
      <c r="IFD18" s="190"/>
      <c r="IFE18" s="190"/>
      <c r="IFF18" s="190"/>
      <c r="IFG18" s="190"/>
      <c r="IFH18" s="190"/>
      <c r="IFI18" s="190"/>
      <c r="IFJ18" s="190"/>
      <c r="IFK18" s="190"/>
      <c r="IFL18" s="190"/>
      <c r="IFM18" s="190"/>
      <c r="IFN18" s="190"/>
      <c r="IFO18" s="190"/>
      <c r="IFP18" s="190"/>
      <c r="IFQ18" s="190"/>
      <c r="IFR18" s="190"/>
      <c r="IFS18" s="190"/>
      <c r="IFT18" s="190"/>
      <c r="IFU18" s="190"/>
      <c r="IFV18" s="190"/>
      <c r="IFW18" s="190"/>
      <c r="IFX18" s="190"/>
      <c r="IFY18" s="190"/>
      <c r="IFZ18" s="190"/>
      <c r="IGA18" s="190"/>
      <c r="IGB18" s="190"/>
      <c r="IGC18" s="190"/>
      <c r="IGD18" s="190"/>
      <c r="IGE18" s="190"/>
      <c r="IGF18" s="190"/>
      <c r="IGG18" s="190"/>
      <c r="IGH18" s="190"/>
      <c r="IGI18" s="190"/>
      <c r="IGJ18" s="190"/>
      <c r="IGK18" s="190"/>
      <c r="IGL18" s="190"/>
      <c r="IGM18" s="190"/>
      <c r="IGN18" s="190"/>
      <c r="IGO18" s="190"/>
      <c r="IGP18" s="190"/>
      <c r="IGQ18" s="190"/>
      <c r="IGR18" s="190"/>
      <c r="IGS18" s="190"/>
      <c r="IGT18" s="190"/>
      <c r="IGU18" s="190"/>
      <c r="IGV18" s="190"/>
      <c r="IGW18" s="190"/>
      <c r="IGX18" s="190"/>
      <c r="IGY18" s="190"/>
      <c r="IGZ18" s="190"/>
      <c r="IHA18" s="190"/>
      <c r="IHB18" s="190"/>
      <c r="IHC18" s="190"/>
      <c r="IHD18" s="190"/>
      <c r="IHE18" s="190"/>
      <c r="IHF18" s="190"/>
      <c r="IHG18" s="190"/>
      <c r="IHH18" s="190"/>
      <c r="IHI18" s="190"/>
      <c r="IHJ18" s="190"/>
      <c r="IHK18" s="190"/>
      <c r="IHL18" s="190"/>
      <c r="IHM18" s="190"/>
      <c r="IHN18" s="190"/>
      <c r="IHO18" s="190"/>
      <c r="IHP18" s="190"/>
      <c r="IHQ18" s="190"/>
      <c r="IHR18" s="190"/>
      <c r="IHS18" s="190"/>
      <c r="IHT18" s="190"/>
      <c r="IHU18" s="190"/>
      <c r="IHV18" s="190"/>
      <c r="IHW18" s="190"/>
      <c r="IHX18" s="190"/>
      <c r="IHY18" s="190"/>
      <c r="IHZ18" s="190"/>
      <c r="IIA18" s="190"/>
      <c r="IIB18" s="190"/>
      <c r="IIC18" s="190"/>
      <c r="IID18" s="190"/>
      <c r="IIE18" s="190"/>
      <c r="IIF18" s="190"/>
      <c r="IIG18" s="190"/>
      <c r="IIH18" s="190"/>
      <c r="III18" s="190"/>
      <c r="IIJ18" s="190"/>
      <c r="IIK18" s="190"/>
      <c r="IIL18" s="190"/>
      <c r="IIM18" s="190"/>
      <c r="IIN18" s="190"/>
      <c r="IIO18" s="190"/>
      <c r="IIP18" s="190"/>
      <c r="IIQ18" s="190"/>
      <c r="IIR18" s="190"/>
      <c r="IIS18" s="190"/>
      <c r="IIT18" s="190"/>
      <c r="IIU18" s="190"/>
      <c r="IIV18" s="190"/>
      <c r="IIW18" s="190"/>
      <c r="IIX18" s="190"/>
      <c r="IIY18" s="190"/>
      <c r="IIZ18" s="190"/>
      <c r="IJA18" s="190"/>
      <c r="IJB18" s="190"/>
      <c r="IJC18" s="190"/>
      <c r="IJD18" s="190"/>
      <c r="IJE18" s="190"/>
      <c r="IJF18" s="190"/>
      <c r="IJG18" s="190"/>
      <c r="IJH18" s="190"/>
      <c r="IJI18" s="190"/>
      <c r="IJJ18" s="190"/>
      <c r="IJK18" s="190"/>
      <c r="IJL18" s="190"/>
      <c r="IJM18" s="190"/>
      <c r="IJN18" s="190"/>
      <c r="IJO18" s="190"/>
      <c r="IJP18" s="190"/>
      <c r="IJQ18" s="190"/>
      <c r="IJR18" s="190"/>
      <c r="IJS18" s="190"/>
      <c r="IJT18" s="190"/>
      <c r="IJU18" s="190"/>
      <c r="IJV18" s="190"/>
      <c r="IJW18" s="190"/>
      <c r="IJX18" s="190"/>
      <c r="IJY18" s="190"/>
      <c r="IJZ18" s="190"/>
      <c r="IKA18" s="190"/>
      <c r="IKB18" s="190"/>
      <c r="IKC18" s="190"/>
      <c r="IKD18" s="190"/>
      <c r="IKE18" s="190"/>
      <c r="IKF18" s="190"/>
      <c r="IKG18" s="190"/>
      <c r="IKH18" s="190"/>
      <c r="IKI18" s="190"/>
      <c r="IKJ18" s="190"/>
      <c r="IKK18" s="190"/>
      <c r="IKL18" s="190"/>
      <c r="IKM18" s="190"/>
      <c r="IKN18" s="190"/>
      <c r="IKO18" s="190"/>
      <c r="IKP18" s="190"/>
      <c r="IKQ18" s="190"/>
      <c r="IKR18" s="190"/>
      <c r="IKS18" s="190"/>
      <c r="IKT18" s="190"/>
      <c r="IKU18" s="190"/>
      <c r="IKV18" s="190"/>
      <c r="IKW18" s="190"/>
      <c r="IKX18" s="190"/>
      <c r="IKY18" s="190"/>
      <c r="IKZ18" s="190"/>
      <c r="ILA18" s="190"/>
      <c r="ILB18" s="190"/>
      <c r="ILC18" s="190"/>
      <c r="ILD18" s="190"/>
      <c r="ILE18" s="190"/>
      <c r="ILF18" s="190"/>
      <c r="ILG18" s="190"/>
      <c r="ILH18" s="190"/>
      <c r="ILI18" s="190"/>
      <c r="ILJ18" s="190"/>
      <c r="ILK18" s="190"/>
      <c r="ILL18" s="190"/>
      <c r="ILM18" s="190"/>
      <c r="ILN18" s="190"/>
      <c r="ILO18" s="190"/>
      <c r="ILP18" s="190"/>
      <c r="ILQ18" s="190"/>
      <c r="ILR18" s="190"/>
      <c r="ILS18" s="190"/>
      <c r="ILT18" s="190"/>
      <c r="ILU18" s="190"/>
      <c r="ILV18" s="190"/>
      <c r="ILW18" s="190"/>
      <c r="ILX18" s="190"/>
      <c r="ILY18" s="190"/>
      <c r="ILZ18" s="190"/>
      <c r="IMA18" s="190"/>
      <c r="IMB18" s="190"/>
      <c r="IMC18" s="190"/>
      <c r="IMD18" s="190"/>
      <c r="IME18" s="190"/>
      <c r="IMF18" s="190"/>
      <c r="IMG18" s="190"/>
      <c r="IMH18" s="190"/>
      <c r="IMI18" s="190"/>
      <c r="IMJ18" s="190"/>
      <c r="IMK18" s="190"/>
      <c r="IML18" s="190"/>
      <c r="IMM18" s="190"/>
      <c r="IMN18" s="190"/>
      <c r="IMO18" s="190"/>
      <c r="IMP18" s="190"/>
      <c r="IMQ18" s="190"/>
      <c r="IMR18" s="190"/>
      <c r="IMS18" s="190"/>
      <c r="IMT18" s="190"/>
      <c r="IMU18" s="190"/>
      <c r="IMV18" s="190"/>
      <c r="IMW18" s="190"/>
      <c r="IMX18" s="190"/>
      <c r="IMY18" s="190"/>
      <c r="IMZ18" s="190"/>
      <c r="INA18" s="190"/>
      <c r="INB18" s="190"/>
      <c r="INC18" s="190"/>
      <c r="IND18" s="190"/>
      <c r="INE18" s="190"/>
      <c r="INF18" s="190"/>
      <c r="ING18" s="190"/>
      <c r="INH18" s="190"/>
      <c r="INI18" s="190"/>
      <c r="INJ18" s="190"/>
      <c r="INK18" s="190"/>
      <c r="INL18" s="190"/>
      <c r="INM18" s="190"/>
      <c r="INN18" s="190"/>
      <c r="INO18" s="190"/>
      <c r="INP18" s="190"/>
      <c r="INQ18" s="190"/>
      <c r="INR18" s="190"/>
      <c r="INS18" s="190"/>
      <c r="INT18" s="190"/>
      <c r="INU18" s="190"/>
      <c r="INV18" s="190"/>
      <c r="INW18" s="190"/>
      <c r="INX18" s="190"/>
      <c r="INY18" s="190"/>
      <c r="INZ18" s="190"/>
      <c r="IOA18" s="190"/>
      <c r="IOB18" s="190"/>
      <c r="IOC18" s="190"/>
      <c r="IOD18" s="190"/>
      <c r="IOE18" s="190"/>
      <c r="IOF18" s="190"/>
      <c r="IOG18" s="190"/>
      <c r="IOH18" s="190"/>
      <c r="IOI18" s="190"/>
      <c r="IOJ18" s="190"/>
      <c r="IOK18" s="190"/>
      <c r="IOL18" s="190"/>
      <c r="IOM18" s="190"/>
      <c r="ION18" s="190"/>
      <c r="IOO18" s="190"/>
      <c r="IOP18" s="190"/>
      <c r="IOQ18" s="190"/>
      <c r="IOR18" s="190"/>
      <c r="IOS18" s="190"/>
      <c r="IOT18" s="190"/>
      <c r="IOU18" s="190"/>
      <c r="IOV18" s="190"/>
      <c r="IOW18" s="190"/>
      <c r="IOX18" s="190"/>
      <c r="IOY18" s="190"/>
      <c r="IOZ18" s="190"/>
      <c r="IPA18" s="190"/>
      <c r="IPB18" s="190"/>
      <c r="IPC18" s="190"/>
      <c r="IPD18" s="190"/>
      <c r="IPE18" s="190"/>
      <c r="IPF18" s="190"/>
      <c r="IPG18" s="190"/>
      <c r="IPH18" s="190"/>
      <c r="IPI18" s="190"/>
      <c r="IPJ18" s="190"/>
      <c r="IPK18" s="190"/>
      <c r="IPL18" s="190"/>
      <c r="IPM18" s="190"/>
      <c r="IPN18" s="190"/>
      <c r="IPO18" s="190"/>
      <c r="IPP18" s="190"/>
      <c r="IPQ18" s="190"/>
      <c r="IPR18" s="190"/>
      <c r="IPS18" s="190"/>
      <c r="IPT18" s="190"/>
      <c r="IPU18" s="190"/>
      <c r="IPV18" s="190"/>
      <c r="IPW18" s="190"/>
      <c r="IPX18" s="190"/>
      <c r="IPY18" s="190"/>
      <c r="IPZ18" s="190"/>
      <c r="IQA18" s="190"/>
      <c r="IQB18" s="190"/>
      <c r="IQC18" s="190"/>
      <c r="IQD18" s="190"/>
      <c r="IQE18" s="190"/>
      <c r="IQF18" s="190"/>
      <c r="IQG18" s="190"/>
      <c r="IQH18" s="190"/>
      <c r="IQI18" s="190"/>
      <c r="IQJ18" s="190"/>
      <c r="IQK18" s="190"/>
      <c r="IQL18" s="190"/>
      <c r="IQM18" s="190"/>
      <c r="IQN18" s="190"/>
      <c r="IQO18" s="190"/>
      <c r="IQP18" s="190"/>
      <c r="IQQ18" s="190"/>
      <c r="IQR18" s="190"/>
      <c r="IQS18" s="190"/>
      <c r="IQT18" s="190"/>
      <c r="IQU18" s="190"/>
      <c r="IQV18" s="190"/>
      <c r="IQW18" s="190"/>
      <c r="IQX18" s="190"/>
      <c r="IQY18" s="190"/>
      <c r="IQZ18" s="190"/>
      <c r="IRA18" s="190"/>
      <c r="IRB18" s="190"/>
      <c r="IRC18" s="190"/>
      <c r="IRD18" s="190"/>
      <c r="IRE18" s="190"/>
      <c r="IRF18" s="190"/>
      <c r="IRG18" s="190"/>
      <c r="IRH18" s="190"/>
      <c r="IRI18" s="190"/>
      <c r="IRJ18" s="190"/>
      <c r="IRK18" s="190"/>
      <c r="IRL18" s="190"/>
      <c r="IRM18" s="190"/>
      <c r="IRN18" s="190"/>
      <c r="IRO18" s="190"/>
      <c r="IRP18" s="190"/>
      <c r="IRQ18" s="190"/>
      <c r="IRR18" s="190"/>
      <c r="IRS18" s="190"/>
      <c r="IRT18" s="190"/>
      <c r="IRU18" s="190"/>
      <c r="IRV18" s="190"/>
      <c r="IRW18" s="190"/>
      <c r="IRX18" s="190"/>
      <c r="IRY18" s="190"/>
      <c r="IRZ18" s="190"/>
      <c r="ISA18" s="190"/>
      <c r="ISB18" s="190"/>
      <c r="ISC18" s="190"/>
      <c r="ISD18" s="190"/>
      <c r="ISE18" s="190"/>
      <c r="ISF18" s="190"/>
      <c r="ISG18" s="190"/>
      <c r="ISH18" s="190"/>
      <c r="ISI18" s="190"/>
      <c r="ISJ18" s="190"/>
      <c r="ISK18" s="190"/>
      <c r="ISL18" s="190"/>
      <c r="ISM18" s="190"/>
      <c r="ISN18" s="190"/>
      <c r="ISO18" s="190"/>
      <c r="ISP18" s="190"/>
      <c r="ISQ18" s="190"/>
      <c r="ISR18" s="190"/>
      <c r="ISS18" s="190"/>
      <c r="IST18" s="190"/>
      <c r="ISU18" s="190"/>
      <c r="ISV18" s="190"/>
      <c r="ISW18" s="190"/>
      <c r="ISX18" s="190"/>
      <c r="ISY18" s="190"/>
      <c r="ISZ18" s="190"/>
      <c r="ITA18" s="190"/>
      <c r="ITB18" s="190"/>
      <c r="ITC18" s="190"/>
      <c r="ITD18" s="190"/>
      <c r="ITE18" s="190"/>
      <c r="ITF18" s="190"/>
      <c r="ITG18" s="190"/>
      <c r="ITH18" s="190"/>
      <c r="ITI18" s="190"/>
      <c r="ITJ18" s="190"/>
      <c r="ITK18" s="190"/>
      <c r="ITL18" s="190"/>
      <c r="ITM18" s="190"/>
      <c r="ITN18" s="190"/>
      <c r="ITO18" s="190"/>
      <c r="ITP18" s="190"/>
      <c r="ITQ18" s="190"/>
      <c r="ITR18" s="190"/>
      <c r="ITS18" s="190"/>
      <c r="ITT18" s="190"/>
      <c r="ITU18" s="190"/>
      <c r="ITV18" s="190"/>
      <c r="ITW18" s="190"/>
      <c r="ITX18" s="190"/>
      <c r="ITY18" s="190"/>
      <c r="ITZ18" s="190"/>
      <c r="IUA18" s="190"/>
      <c r="IUB18" s="190"/>
      <c r="IUC18" s="190"/>
      <c r="IUD18" s="190"/>
      <c r="IUE18" s="190"/>
      <c r="IUF18" s="190"/>
      <c r="IUG18" s="190"/>
      <c r="IUH18" s="190"/>
      <c r="IUI18" s="190"/>
      <c r="IUJ18" s="190"/>
      <c r="IUK18" s="190"/>
      <c r="IUL18" s="190"/>
      <c r="IUM18" s="190"/>
      <c r="IUN18" s="190"/>
      <c r="IUO18" s="190"/>
      <c r="IUP18" s="190"/>
      <c r="IUQ18" s="190"/>
      <c r="IUR18" s="190"/>
      <c r="IUS18" s="190"/>
      <c r="IUT18" s="190"/>
      <c r="IUU18" s="190"/>
      <c r="IUV18" s="190"/>
      <c r="IUW18" s="190"/>
      <c r="IUX18" s="190"/>
      <c r="IUY18" s="190"/>
      <c r="IUZ18" s="190"/>
      <c r="IVA18" s="190"/>
      <c r="IVB18" s="190"/>
      <c r="IVC18" s="190"/>
      <c r="IVD18" s="190"/>
      <c r="IVE18" s="190"/>
      <c r="IVF18" s="190"/>
      <c r="IVG18" s="190"/>
      <c r="IVH18" s="190"/>
      <c r="IVI18" s="190"/>
      <c r="IVJ18" s="190"/>
      <c r="IVK18" s="190"/>
      <c r="IVL18" s="190"/>
      <c r="IVM18" s="190"/>
      <c r="IVN18" s="190"/>
      <c r="IVO18" s="190"/>
      <c r="IVP18" s="190"/>
      <c r="IVQ18" s="190"/>
      <c r="IVR18" s="190"/>
      <c r="IVS18" s="190"/>
      <c r="IVT18" s="190"/>
      <c r="IVU18" s="190"/>
      <c r="IVV18" s="190"/>
      <c r="IVW18" s="190"/>
      <c r="IVX18" s="190"/>
      <c r="IVY18" s="190"/>
      <c r="IVZ18" s="190"/>
      <c r="IWA18" s="190"/>
      <c r="IWB18" s="190"/>
      <c r="IWC18" s="190"/>
      <c r="IWD18" s="190"/>
      <c r="IWE18" s="190"/>
      <c r="IWF18" s="190"/>
      <c r="IWG18" s="190"/>
      <c r="IWH18" s="190"/>
      <c r="IWI18" s="190"/>
      <c r="IWJ18" s="190"/>
      <c r="IWK18" s="190"/>
      <c r="IWL18" s="190"/>
      <c r="IWM18" s="190"/>
      <c r="IWN18" s="190"/>
      <c r="IWO18" s="190"/>
      <c r="IWP18" s="190"/>
      <c r="IWQ18" s="190"/>
      <c r="IWR18" s="190"/>
      <c r="IWS18" s="190"/>
      <c r="IWT18" s="190"/>
      <c r="IWU18" s="190"/>
      <c r="IWV18" s="190"/>
      <c r="IWW18" s="190"/>
      <c r="IWX18" s="190"/>
      <c r="IWY18" s="190"/>
      <c r="IWZ18" s="190"/>
      <c r="IXA18" s="190"/>
      <c r="IXB18" s="190"/>
      <c r="IXC18" s="190"/>
      <c r="IXD18" s="190"/>
      <c r="IXE18" s="190"/>
      <c r="IXF18" s="190"/>
      <c r="IXG18" s="190"/>
      <c r="IXH18" s="190"/>
      <c r="IXI18" s="190"/>
      <c r="IXJ18" s="190"/>
      <c r="IXK18" s="190"/>
      <c r="IXL18" s="190"/>
      <c r="IXM18" s="190"/>
      <c r="IXN18" s="190"/>
      <c r="IXO18" s="190"/>
      <c r="IXP18" s="190"/>
      <c r="IXQ18" s="190"/>
      <c r="IXR18" s="190"/>
      <c r="IXS18" s="190"/>
      <c r="IXT18" s="190"/>
      <c r="IXU18" s="190"/>
      <c r="IXV18" s="190"/>
      <c r="IXW18" s="190"/>
      <c r="IXX18" s="190"/>
      <c r="IXY18" s="190"/>
      <c r="IXZ18" s="190"/>
      <c r="IYA18" s="190"/>
      <c r="IYB18" s="190"/>
      <c r="IYC18" s="190"/>
      <c r="IYD18" s="190"/>
      <c r="IYE18" s="190"/>
      <c r="IYF18" s="190"/>
      <c r="IYG18" s="190"/>
      <c r="IYH18" s="190"/>
      <c r="IYI18" s="190"/>
      <c r="IYJ18" s="190"/>
      <c r="IYK18" s="190"/>
      <c r="IYL18" s="190"/>
      <c r="IYM18" s="190"/>
      <c r="IYN18" s="190"/>
      <c r="IYO18" s="190"/>
      <c r="IYP18" s="190"/>
      <c r="IYQ18" s="190"/>
      <c r="IYR18" s="190"/>
      <c r="IYS18" s="190"/>
      <c r="IYT18" s="190"/>
      <c r="IYU18" s="190"/>
      <c r="IYV18" s="190"/>
      <c r="IYW18" s="190"/>
      <c r="IYX18" s="190"/>
      <c r="IYY18" s="190"/>
      <c r="IYZ18" s="190"/>
      <c r="IZA18" s="190"/>
      <c r="IZB18" s="190"/>
      <c r="IZC18" s="190"/>
      <c r="IZD18" s="190"/>
      <c r="IZE18" s="190"/>
      <c r="IZF18" s="190"/>
      <c r="IZG18" s="190"/>
      <c r="IZH18" s="190"/>
      <c r="IZI18" s="190"/>
      <c r="IZJ18" s="190"/>
      <c r="IZK18" s="190"/>
      <c r="IZL18" s="190"/>
      <c r="IZM18" s="190"/>
      <c r="IZN18" s="190"/>
      <c r="IZO18" s="190"/>
      <c r="IZP18" s="190"/>
      <c r="IZQ18" s="190"/>
      <c r="IZR18" s="190"/>
      <c r="IZS18" s="190"/>
      <c r="IZT18" s="190"/>
      <c r="IZU18" s="190"/>
      <c r="IZV18" s="190"/>
      <c r="IZW18" s="190"/>
      <c r="IZX18" s="190"/>
      <c r="IZY18" s="190"/>
      <c r="IZZ18" s="190"/>
      <c r="JAA18" s="190"/>
      <c r="JAB18" s="190"/>
      <c r="JAC18" s="190"/>
      <c r="JAD18" s="190"/>
      <c r="JAE18" s="190"/>
      <c r="JAF18" s="190"/>
      <c r="JAG18" s="190"/>
      <c r="JAH18" s="190"/>
      <c r="JAI18" s="190"/>
      <c r="JAJ18" s="190"/>
      <c r="JAK18" s="190"/>
      <c r="JAL18" s="190"/>
      <c r="JAM18" s="190"/>
      <c r="JAN18" s="190"/>
      <c r="JAO18" s="190"/>
      <c r="JAP18" s="190"/>
      <c r="JAQ18" s="190"/>
      <c r="JAR18" s="190"/>
      <c r="JAS18" s="190"/>
      <c r="JAT18" s="190"/>
      <c r="JAU18" s="190"/>
      <c r="JAV18" s="190"/>
      <c r="JAW18" s="190"/>
      <c r="JAX18" s="190"/>
      <c r="JAY18" s="190"/>
      <c r="JAZ18" s="190"/>
      <c r="JBA18" s="190"/>
      <c r="JBB18" s="190"/>
      <c r="JBC18" s="190"/>
      <c r="JBD18" s="190"/>
      <c r="JBE18" s="190"/>
      <c r="JBF18" s="190"/>
      <c r="JBG18" s="190"/>
      <c r="JBH18" s="190"/>
      <c r="JBI18" s="190"/>
      <c r="JBJ18" s="190"/>
      <c r="JBK18" s="190"/>
      <c r="JBL18" s="190"/>
      <c r="JBM18" s="190"/>
      <c r="JBN18" s="190"/>
      <c r="JBO18" s="190"/>
      <c r="JBP18" s="190"/>
      <c r="JBQ18" s="190"/>
      <c r="JBR18" s="190"/>
      <c r="JBS18" s="190"/>
      <c r="JBT18" s="190"/>
      <c r="JBU18" s="190"/>
      <c r="JBV18" s="190"/>
      <c r="JBW18" s="190"/>
      <c r="JBX18" s="190"/>
      <c r="JBY18" s="190"/>
      <c r="JBZ18" s="190"/>
      <c r="JCA18" s="190"/>
      <c r="JCB18" s="190"/>
      <c r="JCC18" s="190"/>
      <c r="JCD18" s="190"/>
      <c r="JCE18" s="190"/>
      <c r="JCF18" s="190"/>
      <c r="JCG18" s="190"/>
      <c r="JCH18" s="190"/>
      <c r="JCI18" s="190"/>
      <c r="JCJ18" s="190"/>
      <c r="JCK18" s="190"/>
      <c r="JCL18" s="190"/>
      <c r="JCM18" s="190"/>
      <c r="JCN18" s="190"/>
      <c r="JCO18" s="190"/>
      <c r="JCP18" s="190"/>
      <c r="JCQ18" s="190"/>
      <c r="JCR18" s="190"/>
      <c r="JCS18" s="190"/>
      <c r="JCT18" s="190"/>
      <c r="JCU18" s="190"/>
      <c r="JCV18" s="190"/>
      <c r="JCW18" s="190"/>
      <c r="JCX18" s="190"/>
      <c r="JCY18" s="190"/>
      <c r="JCZ18" s="190"/>
      <c r="JDA18" s="190"/>
      <c r="JDB18" s="190"/>
      <c r="JDC18" s="190"/>
      <c r="JDD18" s="190"/>
      <c r="JDE18" s="190"/>
      <c r="JDF18" s="190"/>
      <c r="JDG18" s="190"/>
      <c r="JDH18" s="190"/>
      <c r="JDI18" s="190"/>
      <c r="JDJ18" s="190"/>
      <c r="JDK18" s="190"/>
      <c r="JDL18" s="190"/>
      <c r="JDM18" s="190"/>
      <c r="JDN18" s="190"/>
      <c r="JDO18" s="190"/>
      <c r="JDP18" s="190"/>
      <c r="JDQ18" s="190"/>
      <c r="JDR18" s="190"/>
      <c r="JDS18" s="190"/>
      <c r="JDT18" s="190"/>
      <c r="JDU18" s="190"/>
      <c r="JDV18" s="190"/>
      <c r="JDW18" s="190"/>
      <c r="JDX18" s="190"/>
      <c r="JDY18" s="190"/>
      <c r="JDZ18" s="190"/>
      <c r="JEA18" s="190"/>
      <c r="JEB18" s="190"/>
      <c r="JEC18" s="190"/>
      <c r="JED18" s="190"/>
      <c r="JEE18" s="190"/>
      <c r="JEF18" s="190"/>
      <c r="JEG18" s="190"/>
      <c r="JEH18" s="190"/>
      <c r="JEI18" s="190"/>
      <c r="JEJ18" s="190"/>
      <c r="JEK18" s="190"/>
      <c r="JEL18" s="190"/>
      <c r="JEM18" s="190"/>
      <c r="JEN18" s="190"/>
      <c r="JEO18" s="190"/>
      <c r="JEP18" s="190"/>
      <c r="JEQ18" s="190"/>
      <c r="JER18" s="190"/>
      <c r="JES18" s="190"/>
      <c r="JET18" s="190"/>
      <c r="JEU18" s="190"/>
      <c r="JEV18" s="190"/>
      <c r="JEW18" s="190"/>
      <c r="JEX18" s="190"/>
      <c r="JEY18" s="190"/>
      <c r="JEZ18" s="190"/>
      <c r="JFA18" s="190"/>
      <c r="JFB18" s="190"/>
      <c r="JFC18" s="190"/>
      <c r="JFD18" s="190"/>
      <c r="JFE18" s="190"/>
      <c r="JFF18" s="190"/>
      <c r="JFG18" s="190"/>
      <c r="JFH18" s="190"/>
      <c r="JFI18" s="190"/>
      <c r="JFJ18" s="190"/>
      <c r="JFK18" s="190"/>
      <c r="JFL18" s="190"/>
      <c r="JFM18" s="190"/>
      <c r="JFN18" s="190"/>
      <c r="JFO18" s="190"/>
      <c r="JFP18" s="190"/>
      <c r="JFQ18" s="190"/>
      <c r="JFR18" s="190"/>
      <c r="JFS18" s="190"/>
      <c r="JFT18" s="190"/>
      <c r="JFU18" s="190"/>
      <c r="JFV18" s="190"/>
      <c r="JFW18" s="190"/>
      <c r="JFX18" s="190"/>
      <c r="JFY18" s="190"/>
      <c r="JFZ18" s="190"/>
      <c r="JGA18" s="190"/>
      <c r="JGB18" s="190"/>
      <c r="JGC18" s="190"/>
      <c r="JGD18" s="190"/>
      <c r="JGE18" s="190"/>
      <c r="JGF18" s="190"/>
      <c r="JGG18" s="190"/>
      <c r="JGH18" s="190"/>
      <c r="JGI18" s="190"/>
      <c r="JGJ18" s="190"/>
      <c r="JGK18" s="190"/>
      <c r="JGL18" s="190"/>
      <c r="JGM18" s="190"/>
      <c r="JGN18" s="190"/>
      <c r="JGO18" s="190"/>
      <c r="JGP18" s="190"/>
      <c r="JGQ18" s="190"/>
      <c r="JGR18" s="190"/>
      <c r="JGS18" s="190"/>
      <c r="JGT18" s="190"/>
      <c r="JGU18" s="190"/>
      <c r="JGV18" s="190"/>
      <c r="JGW18" s="190"/>
      <c r="JGX18" s="190"/>
      <c r="JGY18" s="190"/>
      <c r="JGZ18" s="190"/>
      <c r="JHA18" s="190"/>
      <c r="JHB18" s="190"/>
      <c r="JHC18" s="190"/>
      <c r="JHD18" s="190"/>
      <c r="JHE18" s="190"/>
      <c r="JHF18" s="190"/>
      <c r="JHG18" s="190"/>
      <c r="JHH18" s="190"/>
      <c r="JHI18" s="190"/>
      <c r="JHJ18" s="190"/>
      <c r="JHK18" s="190"/>
      <c r="JHL18" s="190"/>
      <c r="JHM18" s="190"/>
      <c r="JHN18" s="190"/>
      <c r="JHO18" s="190"/>
      <c r="JHP18" s="190"/>
      <c r="JHQ18" s="190"/>
      <c r="JHR18" s="190"/>
      <c r="JHS18" s="190"/>
      <c r="JHT18" s="190"/>
      <c r="JHU18" s="190"/>
      <c r="JHV18" s="190"/>
      <c r="JHW18" s="190"/>
      <c r="JHX18" s="190"/>
      <c r="JHY18" s="190"/>
      <c r="JHZ18" s="190"/>
      <c r="JIA18" s="190"/>
      <c r="JIB18" s="190"/>
      <c r="JIC18" s="190"/>
      <c r="JID18" s="190"/>
      <c r="JIE18" s="190"/>
      <c r="JIF18" s="190"/>
      <c r="JIG18" s="190"/>
      <c r="JIH18" s="190"/>
      <c r="JII18" s="190"/>
      <c r="JIJ18" s="190"/>
      <c r="JIK18" s="190"/>
      <c r="JIL18" s="190"/>
      <c r="JIM18" s="190"/>
      <c r="JIN18" s="190"/>
      <c r="JIO18" s="190"/>
      <c r="JIP18" s="190"/>
      <c r="JIQ18" s="190"/>
      <c r="JIR18" s="190"/>
      <c r="JIS18" s="190"/>
      <c r="JIT18" s="190"/>
      <c r="JIU18" s="190"/>
      <c r="JIV18" s="190"/>
      <c r="JIW18" s="190"/>
      <c r="JIX18" s="190"/>
      <c r="JIY18" s="190"/>
      <c r="JIZ18" s="190"/>
      <c r="JJA18" s="190"/>
      <c r="JJB18" s="190"/>
      <c r="JJC18" s="190"/>
      <c r="JJD18" s="190"/>
      <c r="JJE18" s="190"/>
      <c r="JJF18" s="190"/>
      <c r="JJG18" s="190"/>
      <c r="JJH18" s="190"/>
      <c r="JJI18" s="190"/>
      <c r="JJJ18" s="190"/>
      <c r="JJK18" s="190"/>
      <c r="JJL18" s="190"/>
      <c r="JJM18" s="190"/>
      <c r="JJN18" s="190"/>
      <c r="JJO18" s="190"/>
      <c r="JJP18" s="190"/>
      <c r="JJQ18" s="190"/>
      <c r="JJR18" s="190"/>
      <c r="JJS18" s="190"/>
      <c r="JJT18" s="190"/>
      <c r="JJU18" s="190"/>
      <c r="JJV18" s="190"/>
      <c r="JJW18" s="190"/>
      <c r="JJX18" s="190"/>
      <c r="JJY18" s="190"/>
      <c r="JJZ18" s="190"/>
      <c r="JKA18" s="190"/>
      <c r="JKB18" s="190"/>
      <c r="JKC18" s="190"/>
      <c r="JKD18" s="190"/>
      <c r="JKE18" s="190"/>
      <c r="JKF18" s="190"/>
      <c r="JKG18" s="190"/>
      <c r="JKH18" s="190"/>
      <c r="JKI18" s="190"/>
      <c r="JKJ18" s="190"/>
      <c r="JKK18" s="190"/>
      <c r="JKL18" s="190"/>
      <c r="JKM18" s="190"/>
      <c r="JKN18" s="190"/>
      <c r="JKO18" s="190"/>
      <c r="JKP18" s="190"/>
      <c r="JKQ18" s="190"/>
      <c r="JKR18" s="190"/>
      <c r="JKS18" s="190"/>
      <c r="JKT18" s="190"/>
      <c r="JKU18" s="190"/>
      <c r="JKV18" s="190"/>
      <c r="JKW18" s="190"/>
      <c r="JKX18" s="190"/>
      <c r="JKY18" s="190"/>
      <c r="JKZ18" s="190"/>
      <c r="JLA18" s="190"/>
      <c r="JLB18" s="190"/>
      <c r="JLC18" s="190"/>
      <c r="JLD18" s="190"/>
      <c r="JLE18" s="190"/>
      <c r="JLF18" s="190"/>
      <c r="JLG18" s="190"/>
      <c r="JLH18" s="190"/>
      <c r="JLI18" s="190"/>
      <c r="JLJ18" s="190"/>
      <c r="JLK18" s="190"/>
      <c r="JLL18" s="190"/>
      <c r="JLM18" s="190"/>
      <c r="JLN18" s="190"/>
      <c r="JLO18" s="190"/>
      <c r="JLP18" s="190"/>
      <c r="JLQ18" s="190"/>
      <c r="JLR18" s="190"/>
      <c r="JLS18" s="190"/>
      <c r="JLT18" s="190"/>
      <c r="JLU18" s="190"/>
      <c r="JLV18" s="190"/>
      <c r="JLW18" s="190"/>
      <c r="JLX18" s="190"/>
      <c r="JLY18" s="190"/>
      <c r="JLZ18" s="190"/>
      <c r="JMA18" s="190"/>
      <c r="JMB18" s="190"/>
      <c r="JMC18" s="190"/>
      <c r="JMD18" s="190"/>
      <c r="JME18" s="190"/>
      <c r="JMF18" s="190"/>
      <c r="JMG18" s="190"/>
      <c r="JMH18" s="190"/>
      <c r="JMI18" s="190"/>
      <c r="JMJ18" s="190"/>
      <c r="JMK18" s="190"/>
      <c r="JML18" s="190"/>
      <c r="JMM18" s="190"/>
      <c r="JMN18" s="190"/>
      <c r="JMO18" s="190"/>
      <c r="JMP18" s="190"/>
      <c r="JMQ18" s="190"/>
      <c r="JMR18" s="190"/>
      <c r="JMS18" s="190"/>
      <c r="JMT18" s="190"/>
      <c r="JMU18" s="190"/>
      <c r="JMV18" s="190"/>
      <c r="JMW18" s="190"/>
      <c r="JMX18" s="190"/>
      <c r="JMY18" s="190"/>
      <c r="JMZ18" s="190"/>
      <c r="JNA18" s="190"/>
      <c r="JNB18" s="190"/>
      <c r="JNC18" s="190"/>
      <c r="JND18" s="190"/>
      <c r="JNE18" s="190"/>
      <c r="JNF18" s="190"/>
      <c r="JNG18" s="190"/>
      <c r="JNH18" s="190"/>
      <c r="JNI18" s="190"/>
      <c r="JNJ18" s="190"/>
      <c r="JNK18" s="190"/>
      <c r="JNL18" s="190"/>
      <c r="JNM18" s="190"/>
      <c r="JNN18" s="190"/>
      <c r="JNO18" s="190"/>
      <c r="JNP18" s="190"/>
      <c r="JNQ18" s="190"/>
      <c r="JNR18" s="190"/>
      <c r="JNS18" s="190"/>
      <c r="JNT18" s="190"/>
      <c r="JNU18" s="190"/>
      <c r="JNV18" s="190"/>
      <c r="JNW18" s="190"/>
      <c r="JNX18" s="190"/>
      <c r="JNY18" s="190"/>
      <c r="JNZ18" s="190"/>
      <c r="JOA18" s="190"/>
      <c r="JOB18" s="190"/>
      <c r="JOC18" s="190"/>
      <c r="JOD18" s="190"/>
      <c r="JOE18" s="190"/>
      <c r="JOF18" s="190"/>
      <c r="JOG18" s="190"/>
      <c r="JOH18" s="190"/>
      <c r="JOI18" s="190"/>
      <c r="JOJ18" s="190"/>
      <c r="JOK18" s="190"/>
      <c r="JOL18" s="190"/>
      <c r="JOM18" s="190"/>
      <c r="JON18" s="190"/>
      <c r="JOO18" s="190"/>
      <c r="JOP18" s="190"/>
      <c r="JOQ18" s="190"/>
      <c r="JOR18" s="190"/>
      <c r="JOS18" s="190"/>
      <c r="JOT18" s="190"/>
      <c r="JOU18" s="190"/>
      <c r="JOV18" s="190"/>
      <c r="JOW18" s="190"/>
      <c r="JOX18" s="190"/>
      <c r="JOY18" s="190"/>
      <c r="JOZ18" s="190"/>
      <c r="JPA18" s="190"/>
      <c r="JPB18" s="190"/>
      <c r="JPC18" s="190"/>
      <c r="JPD18" s="190"/>
      <c r="JPE18" s="190"/>
      <c r="JPF18" s="190"/>
      <c r="JPG18" s="190"/>
      <c r="JPH18" s="190"/>
      <c r="JPI18" s="190"/>
      <c r="JPJ18" s="190"/>
      <c r="JPK18" s="190"/>
      <c r="JPL18" s="190"/>
      <c r="JPM18" s="190"/>
      <c r="JPN18" s="190"/>
      <c r="JPO18" s="190"/>
      <c r="JPP18" s="190"/>
      <c r="JPQ18" s="190"/>
      <c r="JPR18" s="190"/>
      <c r="JPS18" s="190"/>
      <c r="JPT18" s="190"/>
      <c r="JPU18" s="190"/>
      <c r="JPV18" s="190"/>
      <c r="JPW18" s="190"/>
      <c r="JPX18" s="190"/>
      <c r="JPY18" s="190"/>
      <c r="JPZ18" s="190"/>
      <c r="JQA18" s="190"/>
      <c r="JQB18" s="190"/>
      <c r="JQC18" s="190"/>
      <c r="JQD18" s="190"/>
      <c r="JQE18" s="190"/>
      <c r="JQF18" s="190"/>
      <c r="JQG18" s="190"/>
      <c r="JQH18" s="190"/>
      <c r="JQI18" s="190"/>
      <c r="JQJ18" s="190"/>
      <c r="JQK18" s="190"/>
      <c r="JQL18" s="190"/>
      <c r="JQM18" s="190"/>
      <c r="JQN18" s="190"/>
      <c r="JQO18" s="190"/>
      <c r="JQP18" s="190"/>
      <c r="JQQ18" s="190"/>
      <c r="JQR18" s="190"/>
      <c r="JQS18" s="190"/>
      <c r="JQT18" s="190"/>
      <c r="JQU18" s="190"/>
      <c r="JQV18" s="190"/>
      <c r="JQW18" s="190"/>
      <c r="JQX18" s="190"/>
      <c r="JQY18" s="190"/>
      <c r="JQZ18" s="190"/>
      <c r="JRA18" s="190"/>
      <c r="JRB18" s="190"/>
      <c r="JRC18" s="190"/>
      <c r="JRD18" s="190"/>
      <c r="JRE18" s="190"/>
      <c r="JRF18" s="190"/>
      <c r="JRG18" s="190"/>
      <c r="JRH18" s="190"/>
      <c r="JRI18" s="190"/>
      <c r="JRJ18" s="190"/>
      <c r="JRK18" s="190"/>
      <c r="JRL18" s="190"/>
      <c r="JRM18" s="190"/>
      <c r="JRN18" s="190"/>
      <c r="JRO18" s="190"/>
      <c r="JRP18" s="190"/>
      <c r="JRQ18" s="190"/>
      <c r="JRR18" s="190"/>
      <c r="JRS18" s="190"/>
      <c r="JRT18" s="190"/>
      <c r="JRU18" s="190"/>
      <c r="JRV18" s="190"/>
      <c r="JRW18" s="190"/>
      <c r="JRX18" s="190"/>
      <c r="JRY18" s="190"/>
      <c r="JRZ18" s="190"/>
      <c r="JSA18" s="190"/>
      <c r="JSB18" s="190"/>
      <c r="JSC18" s="190"/>
      <c r="JSD18" s="190"/>
      <c r="JSE18" s="190"/>
      <c r="JSF18" s="190"/>
      <c r="JSG18" s="190"/>
      <c r="JSH18" s="190"/>
      <c r="JSI18" s="190"/>
      <c r="JSJ18" s="190"/>
      <c r="JSK18" s="190"/>
      <c r="JSL18" s="190"/>
      <c r="JSM18" s="190"/>
      <c r="JSN18" s="190"/>
      <c r="JSO18" s="190"/>
      <c r="JSP18" s="190"/>
      <c r="JSQ18" s="190"/>
      <c r="JSR18" s="190"/>
      <c r="JSS18" s="190"/>
      <c r="JST18" s="190"/>
      <c r="JSU18" s="190"/>
      <c r="JSV18" s="190"/>
      <c r="JSW18" s="190"/>
      <c r="JSX18" s="190"/>
      <c r="JSY18" s="190"/>
      <c r="JSZ18" s="190"/>
      <c r="JTA18" s="190"/>
      <c r="JTB18" s="190"/>
      <c r="JTC18" s="190"/>
      <c r="JTD18" s="190"/>
      <c r="JTE18" s="190"/>
      <c r="JTF18" s="190"/>
      <c r="JTG18" s="190"/>
      <c r="JTH18" s="190"/>
      <c r="JTI18" s="190"/>
      <c r="JTJ18" s="190"/>
      <c r="JTK18" s="190"/>
      <c r="JTL18" s="190"/>
      <c r="JTM18" s="190"/>
      <c r="JTN18" s="190"/>
      <c r="JTO18" s="190"/>
      <c r="JTP18" s="190"/>
      <c r="JTQ18" s="190"/>
      <c r="JTR18" s="190"/>
      <c r="JTS18" s="190"/>
      <c r="JTT18" s="190"/>
      <c r="JTU18" s="190"/>
      <c r="JTV18" s="190"/>
      <c r="JTW18" s="190"/>
      <c r="JTX18" s="190"/>
      <c r="JTY18" s="190"/>
      <c r="JTZ18" s="190"/>
      <c r="JUA18" s="190"/>
      <c r="JUB18" s="190"/>
      <c r="JUC18" s="190"/>
      <c r="JUD18" s="190"/>
      <c r="JUE18" s="190"/>
      <c r="JUF18" s="190"/>
      <c r="JUG18" s="190"/>
      <c r="JUH18" s="190"/>
      <c r="JUI18" s="190"/>
      <c r="JUJ18" s="190"/>
      <c r="JUK18" s="190"/>
      <c r="JUL18" s="190"/>
      <c r="JUM18" s="190"/>
      <c r="JUN18" s="190"/>
      <c r="JUO18" s="190"/>
      <c r="JUP18" s="190"/>
      <c r="JUQ18" s="190"/>
      <c r="JUR18" s="190"/>
      <c r="JUS18" s="190"/>
      <c r="JUT18" s="190"/>
      <c r="JUU18" s="190"/>
      <c r="JUV18" s="190"/>
      <c r="JUW18" s="190"/>
      <c r="JUX18" s="190"/>
      <c r="JUY18" s="190"/>
      <c r="JUZ18" s="190"/>
      <c r="JVA18" s="190"/>
      <c r="JVB18" s="190"/>
      <c r="JVC18" s="190"/>
      <c r="JVD18" s="190"/>
      <c r="JVE18" s="190"/>
      <c r="JVF18" s="190"/>
      <c r="JVG18" s="190"/>
      <c r="JVH18" s="190"/>
      <c r="JVI18" s="190"/>
      <c r="JVJ18" s="190"/>
      <c r="JVK18" s="190"/>
      <c r="JVL18" s="190"/>
      <c r="JVM18" s="190"/>
      <c r="JVN18" s="190"/>
      <c r="JVO18" s="190"/>
      <c r="JVP18" s="190"/>
      <c r="JVQ18" s="190"/>
      <c r="JVR18" s="190"/>
      <c r="JVS18" s="190"/>
      <c r="JVT18" s="190"/>
      <c r="JVU18" s="190"/>
      <c r="JVV18" s="190"/>
      <c r="JVW18" s="190"/>
      <c r="JVX18" s="190"/>
      <c r="JVY18" s="190"/>
      <c r="JVZ18" s="190"/>
      <c r="JWA18" s="190"/>
      <c r="JWB18" s="190"/>
      <c r="JWC18" s="190"/>
      <c r="JWD18" s="190"/>
      <c r="JWE18" s="190"/>
      <c r="JWF18" s="190"/>
      <c r="JWG18" s="190"/>
      <c r="JWH18" s="190"/>
      <c r="JWI18" s="190"/>
      <c r="JWJ18" s="190"/>
      <c r="JWK18" s="190"/>
      <c r="JWL18" s="190"/>
      <c r="JWM18" s="190"/>
      <c r="JWN18" s="190"/>
      <c r="JWO18" s="190"/>
      <c r="JWP18" s="190"/>
      <c r="JWQ18" s="190"/>
      <c r="JWR18" s="190"/>
      <c r="JWS18" s="190"/>
      <c r="JWT18" s="190"/>
      <c r="JWU18" s="190"/>
      <c r="JWV18" s="190"/>
      <c r="JWW18" s="190"/>
      <c r="JWX18" s="190"/>
      <c r="JWY18" s="190"/>
      <c r="JWZ18" s="190"/>
      <c r="JXA18" s="190"/>
      <c r="JXB18" s="190"/>
      <c r="JXC18" s="190"/>
      <c r="JXD18" s="190"/>
      <c r="JXE18" s="190"/>
      <c r="JXF18" s="190"/>
      <c r="JXG18" s="190"/>
      <c r="JXH18" s="190"/>
      <c r="JXI18" s="190"/>
      <c r="JXJ18" s="190"/>
      <c r="JXK18" s="190"/>
      <c r="JXL18" s="190"/>
      <c r="JXM18" s="190"/>
      <c r="JXN18" s="190"/>
      <c r="JXO18" s="190"/>
      <c r="JXP18" s="190"/>
      <c r="JXQ18" s="190"/>
      <c r="JXR18" s="190"/>
      <c r="JXS18" s="190"/>
      <c r="JXT18" s="190"/>
      <c r="JXU18" s="190"/>
      <c r="JXV18" s="190"/>
      <c r="JXW18" s="190"/>
      <c r="JXX18" s="190"/>
      <c r="JXY18" s="190"/>
      <c r="JXZ18" s="190"/>
      <c r="JYA18" s="190"/>
      <c r="JYB18" s="190"/>
      <c r="JYC18" s="190"/>
      <c r="JYD18" s="190"/>
      <c r="JYE18" s="190"/>
      <c r="JYF18" s="190"/>
      <c r="JYG18" s="190"/>
      <c r="JYH18" s="190"/>
      <c r="JYI18" s="190"/>
      <c r="JYJ18" s="190"/>
      <c r="JYK18" s="190"/>
      <c r="JYL18" s="190"/>
      <c r="JYM18" s="190"/>
      <c r="JYN18" s="190"/>
      <c r="JYO18" s="190"/>
      <c r="JYP18" s="190"/>
      <c r="JYQ18" s="190"/>
      <c r="JYR18" s="190"/>
      <c r="JYS18" s="190"/>
      <c r="JYT18" s="190"/>
      <c r="JYU18" s="190"/>
      <c r="JYV18" s="190"/>
      <c r="JYW18" s="190"/>
      <c r="JYX18" s="190"/>
      <c r="JYY18" s="190"/>
      <c r="JYZ18" s="190"/>
      <c r="JZA18" s="190"/>
      <c r="JZB18" s="190"/>
      <c r="JZC18" s="190"/>
      <c r="JZD18" s="190"/>
      <c r="JZE18" s="190"/>
      <c r="JZF18" s="190"/>
      <c r="JZG18" s="190"/>
      <c r="JZH18" s="190"/>
      <c r="JZI18" s="190"/>
      <c r="JZJ18" s="190"/>
      <c r="JZK18" s="190"/>
      <c r="JZL18" s="190"/>
      <c r="JZM18" s="190"/>
      <c r="JZN18" s="190"/>
      <c r="JZO18" s="190"/>
      <c r="JZP18" s="190"/>
      <c r="JZQ18" s="190"/>
      <c r="JZR18" s="190"/>
      <c r="JZS18" s="190"/>
      <c r="JZT18" s="190"/>
      <c r="JZU18" s="190"/>
      <c r="JZV18" s="190"/>
      <c r="JZW18" s="190"/>
      <c r="JZX18" s="190"/>
      <c r="JZY18" s="190"/>
      <c r="JZZ18" s="190"/>
      <c r="KAA18" s="190"/>
      <c r="KAB18" s="190"/>
      <c r="KAC18" s="190"/>
      <c r="KAD18" s="190"/>
      <c r="KAE18" s="190"/>
      <c r="KAF18" s="190"/>
      <c r="KAG18" s="190"/>
      <c r="KAH18" s="190"/>
      <c r="KAI18" s="190"/>
      <c r="KAJ18" s="190"/>
      <c r="KAK18" s="190"/>
      <c r="KAL18" s="190"/>
      <c r="KAM18" s="190"/>
      <c r="KAN18" s="190"/>
      <c r="KAO18" s="190"/>
      <c r="KAP18" s="190"/>
      <c r="KAQ18" s="190"/>
      <c r="KAR18" s="190"/>
      <c r="KAS18" s="190"/>
      <c r="KAT18" s="190"/>
      <c r="KAU18" s="190"/>
      <c r="KAV18" s="190"/>
      <c r="KAW18" s="190"/>
      <c r="KAX18" s="190"/>
      <c r="KAY18" s="190"/>
      <c r="KAZ18" s="190"/>
      <c r="KBA18" s="190"/>
      <c r="KBB18" s="190"/>
      <c r="KBC18" s="190"/>
      <c r="KBD18" s="190"/>
      <c r="KBE18" s="190"/>
      <c r="KBF18" s="190"/>
      <c r="KBG18" s="190"/>
      <c r="KBH18" s="190"/>
      <c r="KBI18" s="190"/>
      <c r="KBJ18" s="190"/>
      <c r="KBK18" s="190"/>
      <c r="KBL18" s="190"/>
      <c r="KBM18" s="190"/>
      <c r="KBN18" s="190"/>
      <c r="KBO18" s="190"/>
      <c r="KBP18" s="190"/>
      <c r="KBQ18" s="190"/>
      <c r="KBR18" s="190"/>
      <c r="KBS18" s="190"/>
      <c r="KBT18" s="190"/>
      <c r="KBU18" s="190"/>
      <c r="KBV18" s="190"/>
      <c r="KBW18" s="190"/>
      <c r="KBX18" s="190"/>
      <c r="KBY18" s="190"/>
      <c r="KBZ18" s="190"/>
      <c r="KCA18" s="190"/>
      <c r="KCB18" s="190"/>
      <c r="KCC18" s="190"/>
      <c r="KCD18" s="190"/>
      <c r="KCE18" s="190"/>
      <c r="KCF18" s="190"/>
      <c r="KCG18" s="190"/>
      <c r="KCH18" s="190"/>
      <c r="KCI18" s="190"/>
      <c r="KCJ18" s="190"/>
      <c r="KCK18" s="190"/>
      <c r="KCL18" s="190"/>
      <c r="KCM18" s="190"/>
      <c r="KCN18" s="190"/>
      <c r="KCO18" s="190"/>
      <c r="KCP18" s="190"/>
      <c r="KCQ18" s="190"/>
      <c r="KCR18" s="190"/>
      <c r="KCS18" s="190"/>
      <c r="KCT18" s="190"/>
      <c r="KCU18" s="190"/>
      <c r="KCV18" s="190"/>
      <c r="KCW18" s="190"/>
      <c r="KCX18" s="190"/>
      <c r="KCY18" s="190"/>
      <c r="KCZ18" s="190"/>
      <c r="KDA18" s="190"/>
      <c r="KDB18" s="190"/>
      <c r="KDC18" s="190"/>
      <c r="KDD18" s="190"/>
      <c r="KDE18" s="190"/>
      <c r="KDF18" s="190"/>
      <c r="KDG18" s="190"/>
      <c r="KDH18" s="190"/>
      <c r="KDI18" s="190"/>
      <c r="KDJ18" s="190"/>
      <c r="KDK18" s="190"/>
      <c r="KDL18" s="190"/>
      <c r="KDM18" s="190"/>
      <c r="KDN18" s="190"/>
      <c r="KDO18" s="190"/>
      <c r="KDP18" s="190"/>
      <c r="KDQ18" s="190"/>
      <c r="KDR18" s="190"/>
      <c r="KDS18" s="190"/>
      <c r="KDT18" s="190"/>
      <c r="KDU18" s="190"/>
      <c r="KDV18" s="190"/>
      <c r="KDW18" s="190"/>
      <c r="KDX18" s="190"/>
      <c r="KDY18" s="190"/>
      <c r="KDZ18" s="190"/>
      <c r="KEA18" s="190"/>
      <c r="KEB18" s="190"/>
      <c r="KEC18" s="190"/>
      <c r="KED18" s="190"/>
      <c r="KEE18" s="190"/>
      <c r="KEF18" s="190"/>
      <c r="KEG18" s="190"/>
      <c r="KEH18" s="190"/>
      <c r="KEI18" s="190"/>
      <c r="KEJ18" s="190"/>
      <c r="KEK18" s="190"/>
      <c r="KEL18" s="190"/>
      <c r="KEM18" s="190"/>
      <c r="KEN18" s="190"/>
      <c r="KEO18" s="190"/>
      <c r="KEP18" s="190"/>
      <c r="KEQ18" s="190"/>
      <c r="KER18" s="190"/>
      <c r="KES18" s="190"/>
      <c r="KET18" s="190"/>
      <c r="KEU18" s="190"/>
      <c r="KEV18" s="190"/>
      <c r="KEW18" s="190"/>
      <c r="KEX18" s="190"/>
      <c r="KEY18" s="190"/>
      <c r="KEZ18" s="190"/>
      <c r="KFA18" s="190"/>
      <c r="KFB18" s="190"/>
      <c r="KFC18" s="190"/>
      <c r="KFD18" s="190"/>
      <c r="KFE18" s="190"/>
      <c r="KFF18" s="190"/>
      <c r="KFG18" s="190"/>
      <c r="KFH18" s="190"/>
      <c r="KFI18" s="190"/>
      <c r="KFJ18" s="190"/>
      <c r="KFK18" s="190"/>
      <c r="KFL18" s="190"/>
      <c r="KFM18" s="190"/>
      <c r="KFN18" s="190"/>
      <c r="KFO18" s="190"/>
      <c r="KFP18" s="190"/>
      <c r="KFQ18" s="190"/>
      <c r="KFR18" s="190"/>
      <c r="KFS18" s="190"/>
      <c r="KFT18" s="190"/>
      <c r="KFU18" s="190"/>
      <c r="KFV18" s="190"/>
      <c r="KFW18" s="190"/>
      <c r="KFX18" s="190"/>
      <c r="KFY18" s="190"/>
      <c r="KFZ18" s="190"/>
      <c r="KGA18" s="190"/>
      <c r="KGB18" s="190"/>
      <c r="KGC18" s="190"/>
      <c r="KGD18" s="190"/>
      <c r="KGE18" s="190"/>
      <c r="KGF18" s="190"/>
      <c r="KGG18" s="190"/>
      <c r="KGH18" s="190"/>
      <c r="KGI18" s="190"/>
      <c r="KGJ18" s="190"/>
      <c r="KGK18" s="190"/>
      <c r="KGL18" s="190"/>
      <c r="KGM18" s="190"/>
      <c r="KGN18" s="190"/>
      <c r="KGO18" s="190"/>
      <c r="KGP18" s="190"/>
      <c r="KGQ18" s="190"/>
      <c r="KGR18" s="190"/>
      <c r="KGS18" s="190"/>
      <c r="KGT18" s="190"/>
      <c r="KGU18" s="190"/>
      <c r="KGV18" s="190"/>
      <c r="KGW18" s="190"/>
      <c r="KGX18" s="190"/>
      <c r="KGY18" s="190"/>
      <c r="KGZ18" s="190"/>
      <c r="KHA18" s="190"/>
      <c r="KHB18" s="190"/>
      <c r="KHC18" s="190"/>
      <c r="KHD18" s="190"/>
      <c r="KHE18" s="190"/>
      <c r="KHF18" s="190"/>
      <c r="KHG18" s="190"/>
      <c r="KHH18" s="190"/>
      <c r="KHI18" s="190"/>
      <c r="KHJ18" s="190"/>
      <c r="KHK18" s="190"/>
      <c r="KHL18" s="190"/>
      <c r="KHM18" s="190"/>
      <c r="KHN18" s="190"/>
      <c r="KHO18" s="190"/>
      <c r="KHP18" s="190"/>
      <c r="KHQ18" s="190"/>
      <c r="KHR18" s="190"/>
      <c r="KHS18" s="190"/>
      <c r="KHT18" s="190"/>
      <c r="KHU18" s="190"/>
      <c r="KHV18" s="190"/>
      <c r="KHW18" s="190"/>
      <c r="KHX18" s="190"/>
      <c r="KHY18" s="190"/>
      <c r="KHZ18" s="190"/>
      <c r="KIA18" s="190"/>
      <c r="KIB18" s="190"/>
      <c r="KIC18" s="190"/>
      <c r="KID18" s="190"/>
      <c r="KIE18" s="190"/>
      <c r="KIF18" s="190"/>
      <c r="KIG18" s="190"/>
      <c r="KIH18" s="190"/>
      <c r="KII18" s="190"/>
      <c r="KIJ18" s="190"/>
      <c r="KIK18" s="190"/>
      <c r="KIL18" s="190"/>
      <c r="KIM18" s="190"/>
      <c r="KIN18" s="190"/>
      <c r="KIO18" s="190"/>
      <c r="KIP18" s="190"/>
      <c r="KIQ18" s="190"/>
      <c r="KIR18" s="190"/>
      <c r="KIS18" s="190"/>
      <c r="KIT18" s="190"/>
      <c r="KIU18" s="190"/>
      <c r="KIV18" s="190"/>
      <c r="KIW18" s="190"/>
      <c r="KIX18" s="190"/>
      <c r="KIY18" s="190"/>
      <c r="KIZ18" s="190"/>
      <c r="KJA18" s="190"/>
      <c r="KJB18" s="190"/>
      <c r="KJC18" s="190"/>
      <c r="KJD18" s="190"/>
      <c r="KJE18" s="190"/>
      <c r="KJF18" s="190"/>
      <c r="KJG18" s="190"/>
      <c r="KJH18" s="190"/>
      <c r="KJI18" s="190"/>
      <c r="KJJ18" s="190"/>
      <c r="KJK18" s="190"/>
      <c r="KJL18" s="190"/>
      <c r="KJM18" s="190"/>
      <c r="KJN18" s="190"/>
      <c r="KJO18" s="190"/>
      <c r="KJP18" s="190"/>
      <c r="KJQ18" s="190"/>
      <c r="KJR18" s="190"/>
      <c r="KJS18" s="190"/>
      <c r="KJT18" s="190"/>
      <c r="KJU18" s="190"/>
      <c r="KJV18" s="190"/>
      <c r="KJW18" s="190"/>
      <c r="KJX18" s="190"/>
      <c r="KJY18" s="190"/>
      <c r="KJZ18" s="190"/>
      <c r="KKA18" s="190"/>
      <c r="KKB18" s="190"/>
      <c r="KKC18" s="190"/>
      <c r="KKD18" s="190"/>
      <c r="KKE18" s="190"/>
      <c r="KKF18" s="190"/>
      <c r="KKG18" s="190"/>
      <c r="KKH18" s="190"/>
      <c r="KKI18" s="190"/>
      <c r="KKJ18" s="190"/>
      <c r="KKK18" s="190"/>
      <c r="KKL18" s="190"/>
      <c r="KKM18" s="190"/>
      <c r="KKN18" s="190"/>
      <c r="KKO18" s="190"/>
      <c r="KKP18" s="190"/>
      <c r="KKQ18" s="190"/>
      <c r="KKR18" s="190"/>
      <c r="KKS18" s="190"/>
      <c r="KKT18" s="190"/>
      <c r="KKU18" s="190"/>
      <c r="KKV18" s="190"/>
      <c r="KKW18" s="190"/>
      <c r="KKX18" s="190"/>
      <c r="KKY18" s="190"/>
      <c r="KKZ18" s="190"/>
      <c r="KLA18" s="190"/>
      <c r="KLB18" s="190"/>
      <c r="KLC18" s="190"/>
      <c r="KLD18" s="190"/>
      <c r="KLE18" s="190"/>
      <c r="KLF18" s="190"/>
      <c r="KLG18" s="190"/>
      <c r="KLH18" s="190"/>
      <c r="KLI18" s="190"/>
      <c r="KLJ18" s="190"/>
      <c r="KLK18" s="190"/>
      <c r="KLL18" s="190"/>
      <c r="KLM18" s="190"/>
      <c r="KLN18" s="190"/>
      <c r="KLO18" s="190"/>
      <c r="KLP18" s="190"/>
      <c r="KLQ18" s="190"/>
      <c r="KLR18" s="190"/>
      <c r="KLS18" s="190"/>
      <c r="KLT18" s="190"/>
      <c r="KLU18" s="190"/>
      <c r="KLV18" s="190"/>
      <c r="KLW18" s="190"/>
      <c r="KLX18" s="190"/>
      <c r="KLY18" s="190"/>
      <c r="KLZ18" s="190"/>
      <c r="KMA18" s="190"/>
      <c r="KMB18" s="190"/>
      <c r="KMC18" s="190"/>
      <c r="KMD18" s="190"/>
      <c r="KME18" s="190"/>
      <c r="KMF18" s="190"/>
      <c r="KMG18" s="190"/>
      <c r="KMH18" s="190"/>
      <c r="KMI18" s="190"/>
      <c r="KMJ18" s="190"/>
      <c r="KMK18" s="190"/>
      <c r="KML18" s="190"/>
      <c r="KMM18" s="190"/>
      <c r="KMN18" s="190"/>
      <c r="KMO18" s="190"/>
      <c r="KMP18" s="190"/>
      <c r="KMQ18" s="190"/>
      <c r="KMR18" s="190"/>
      <c r="KMS18" s="190"/>
      <c r="KMT18" s="190"/>
      <c r="KMU18" s="190"/>
      <c r="KMV18" s="190"/>
      <c r="KMW18" s="190"/>
      <c r="KMX18" s="190"/>
      <c r="KMY18" s="190"/>
      <c r="KMZ18" s="190"/>
      <c r="KNA18" s="190"/>
      <c r="KNB18" s="190"/>
      <c r="KNC18" s="190"/>
      <c r="KND18" s="190"/>
      <c r="KNE18" s="190"/>
      <c r="KNF18" s="190"/>
      <c r="KNG18" s="190"/>
      <c r="KNH18" s="190"/>
      <c r="KNI18" s="190"/>
      <c r="KNJ18" s="190"/>
      <c r="KNK18" s="190"/>
      <c r="KNL18" s="190"/>
      <c r="KNM18" s="190"/>
      <c r="KNN18" s="190"/>
      <c r="KNO18" s="190"/>
      <c r="KNP18" s="190"/>
      <c r="KNQ18" s="190"/>
      <c r="KNR18" s="190"/>
      <c r="KNS18" s="190"/>
      <c r="KNT18" s="190"/>
      <c r="KNU18" s="190"/>
      <c r="KNV18" s="190"/>
      <c r="KNW18" s="190"/>
      <c r="KNX18" s="190"/>
      <c r="KNY18" s="190"/>
      <c r="KNZ18" s="190"/>
      <c r="KOA18" s="190"/>
      <c r="KOB18" s="190"/>
      <c r="KOC18" s="190"/>
      <c r="KOD18" s="190"/>
      <c r="KOE18" s="190"/>
      <c r="KOF18" s="190"/>
      <c r="KOG18" s="190"/>
      <c r="KOH18" s="190"/>
      <c r="KOI18" s="190"/>
      <c r="KOJ18" s="190"/>
      <c r="KOK18" s="190"/>
      <c r="KOL18" s="190"/>
      <c r="KOM18" s="190"/>
      <c r="KON18" s="190"/>
      <c r="KOO18" s="190"/>
      <c r="KOP18" s="190"/>
      <c r="KOQ18" s="190"/>
      <c r="KOR18" s="190"/>
      <c r="KOS18" s="190"/>
      <c r="KOT18" s="190"/>
      <c r="KOU18" s="190"/>
      <c r="KOV18" s="190"/>
      <c r="KOW18" s="190"/>
      <c r="KOX18" s="190"/>
      <c r="KOY18" s="190"/>
      <c r="KOZ18" s="190"/>
      <c r="KPA18" s="190"/>
      <c r="KPB18" s="190"/>
      <c r="KPC18" s="190"/>
      <c r="KPD18" s="190"/>
      <c r="KPE18" s="190"/>
      <c r="KPF18" s="190"/>
      <c r="KPG18" s="190"/>
      <c r="KPH18" s="190"/>
      <c r="KPI18" s="190"/>
      <c r="KPJ18" s="190"/>
      <c r="KPK18" s="190"/>
      <c r="KPL18" s="190"/>
      <c r="KPM18" s="190"/>
      <c r="KPN18" s="190"/>
      <c r="KPO18" s="190"/>
      <c r="KPP18" s="190"/>
      <c r="KPQ18" s="190"/>
      <c r="KPR18" s="190"/>
      <c r="KPS18" s="190"/>
      <c r="KPT18" s="190"/>
      <c r="KPU18" s="190"/>
      <c r="KPV18" s="190"/>
      <c r="KPW18" s="190"/>
      <c r="KPX18" s="190"/>
      <c r="KPY18" s="190"/>
      <c r="KPZ18" s="190"/>
      <c r="KQA18" s="190"/>
      <c r="KQB18" s="190"/>
      <c r="KQC18" s="190"/>
      <c r="KQD18" s="190"/>
      <c r="KQE18" s="190"/>
      <c r="KQF18" s="190"/>
      <c r="KQG18" s="190"/>
      <c r="KQH18" s="190"/>
      <c r="KQI18" s="190"/>
      <c r="KQJ18" s="190"/>
      <c r="KQK18" s="190"/>
      <c r="KQL18" s="190"/>
      <c r="KQM18" s="190"/>
      <c r="KQN18" s="190"/>
      <c r="KQO18" s="190"/>
      <c r="KQP18" s="190"/>
      <c r="KQQ18" s="190"/>
      <c r="KQR18" s="190"/>
      <c r="KQS18" s="190"/>
      <c r="KQT18" s="190"/>
      <c r="KQU18" s="190"/>
      <c r="KQV18" s="190"/>
      <c r="KQW18" s="190"/>
      <c r="KQX18" s="190"/>
      <c r="KQY18" s="190"/>
      <c r="KQZ18" s="190"/>
      <c r="KRA18" s="190"/>
      <c r="KRB18" s="190"/>
      <c r="KRC18" s="190"/>
      <c r="KRD18" s="190"/>
      <c r="KRE18" s="190"/>
      <c r="KRF18" s="190"/>
      <c r="KRG18" s="190"/>
      <c r="KRH18" s="190"/>
      <c r="KRI18" s="190"/>
      <c r="KRJ18" s="190"/>
      <c r="KRK18" s="190"/>
      <c r="KRL18" s="190"/>
      <c r="KRM18" s="190"/>
      <c r="KRN18" s="190"/>
      <c r="KRO18" s="190"/>
      <c r="KRP18" s="190"/>
      <c r="KRQ18" s="190"/>
      <c r="KRR18" s="190"/>
      <c r="KRS18" s="190"/>
      <c r="KRT18" s="190"/>
      <c r="KRU18" s="190"/>
      <c r="KRV18" s="190"/>
      <c r="KRW18" s="190"/>
      <c r="KRX18" s="190"/>
      <c r="KRY18" s="190"/>
      <c r="KRZ18" s="190"/>
      <c r="KSA18" s="190"/>
      <c r="KSB18" s="190"/>
      <c r="KSC18" s="190"/>
      <c r="KSD18" s="190"/>
      <c r="KSE18" s="190"/>
      <c r="KSF18" s="190"/>
      <c r="KSG18" s="190"/>
      <c r="KSH18" s="190"/>
      <c r="KSI18" s="190"/>
      <c r="KSJ18" s="190"/>
      <c r="KSK18" s="190"/>
      <c r="KSL18" s="190"/>
      <c r="KSM18" s="190"/>
      <c r="KSN18" s="190"/>
      <c r="KSO18" s="190"/>
      <c r="KSP18" s="190"/>
      <c r="KSQ18" s="190"/>
      <c r="KSR18" s="190"/>
      <c r="KSS18" s="190"/>
      <c r="KST18" s="190"/>
      <c r="KSU18" s="190"/>
      <c r="KSV18" s="190"/>
      <c r="KSW18" s="190"/>
      <c r="KSX18" s="190"/>
      <c r="KSY18" s="190"/>
      <c r="KSZ18" s="190"/>
      <c r="KTA18" s="190"/>
      <c r="KTB18" s="190"/>
      <c r="KTC18" s="190"/>
      <c r="KTD18" s="190"/>
      <c r="KTE18" s="190"/>
      <c r="KTF18" s="190"/>
      <c r="KTG18" s="190"/>
      <c r="KTH18" s="190"/>
      <c r="KTI18" s="190"/>
      <c r="KTJ18" s="190"/>
      <c r="KTK18" s="190"/>
      <c r="KTL18" s="190"/>
      <c r="KTM18" s="190"/>
      <c r="KTN18" s="190"/>
      <c r="KTO18" s="190"/>
      <c r="KTP18" s="190"/>
      <c r="KTQ18" s="190"/>
      <c r="KTR18" s="190"/>
      <c r="KTS18" s="190"/>
      <c r="KTT18" s="190"/>
      <c r="KTU18" s="190"/>
      <c r="KTV18" s="190"/>
      <c r="KTW18" s="190"/>
      <c r="KTX18" s="190"/>
      <c r="KTY18" s="190"/>
      <c r="KTZ18" s="190"/>
      <c r="KUA18" s="190"/>
      <c r="KUB18" s="190"/>
      <c r="KUC18" s="190"/>
      <c r="KUD18" s="190"/>
      <c r="KUE18" s="190"/>
      <c r="KUF18" s="190"/>
      <c r="KUG18" s="190"/>
      <c r="KUH18" s="190"/>
      <c r="KUI18" s="190"/>
      <c r="KUJ18" s="190"/>
      <c r="KUK18" s="190"/>
      <c r="KUL18" s="190"/>
      <c r="KUM18" s="190"/>
      <c r="KUN18" s="190"/>
      <c r="KUO18" s="190"/>
      <c r="KUP18" s="190"/>
      <c r="KUQ18" s="190"/>
      <c r="KUR18" s="190"/>
      <c r="KUS18" s="190"/>
      <c r="KUT18" s="190"/>
      <c r="KUU18" s="190"/>
      <c r="KUV18" s="190"/>
      <c r="KUW18" s="190"/>
      <c r="KUX18" s="190"/>
      <c r="KUY18" s="190"/>
      <c r="KUZ18" s="190"/>
      <c r="KVA18" s="190"/>
      <c r="KVB18" s="190"/>
      <c r="KVC18" s="190"/>
      <c r="KVD18" s="190"/>
      <c r="KVE18" s="190"/>
      <c r="KVF18" s="190"/>
      <c r="KVG18" s="190"/>
      <c r="KVH18" s="190"/>
      <c r="KVI18" s="190"/>
      <c r="KVJ18" s="190"/>
      <c r="KVK18" s="190"/>
      <c r="KVL18" s="190"/>
      <c r="KVM18" s="190"/>
      <c r="KVN18" s="190"/>
      <c r="KVO18" s="190"/>
      <c r="KVP18" s="190"/>
      <c r="KVQ18" s="190"/>
      <c r="KVR18" s="190"/>
      <c r="KVS18" s="190"/>
      <c r="KVT18" s="190"/>
      <c r="KVU18" s="190"/>
      <c r="KVV18" s="190"/>
      <c r="KVW18" s="190"/>
      <c r="KVX18" s="190"/>
      <c r="KVY18" s="190"/>
      <c r="KVZ18" s="190"/>
      <c r="KWA18" s="190"/>
      <c r="KWB18" s="190"/>
      <c r="KWC18" s="190"/>
      <c r="KWD18" s="190"/>
      <c r="KWE18" s="190"/>
      <c r="KWF18" s="190"/>
      <c r="KWG18" s="190"/>
      <c r="KWH18" s="190"/>
      <c r="KWI18" s="190"/>
      <c r="KWJ18" s="190"/>
      <c r="KWK18" s="190"/>
      <c r="KWL18" s="190"/>
      <c r="KWM18" s="190"/>
      <c r="KWN18" s="190"/>
      <c r="KWO18" s="190"/>
      <c r="KWP18" s="190"/>
      <c r="KWQ18" s="190"/>
      <c r="KWR18" s="190"/>
      <c r="KWS18" s="190"/>
      <c r="KWT18" s="190"/>
      <c r="KWU18" s="190"/>
      <c r="KWV18" s="190"/>
      <c r="KWW18" s="190"/>
      <c r="KWX18" s="190"/>
      <c r="KWY18" s="190"/>
      <c r="KWZ18" s="190"/>
      <c r="KXA18" s="190"/>
      <c r="KXB18" s="190"/>
      <c r="KXC18" s="190"/>
      <c r="KXD18" s="190"/>
      <c r="KXE18" s="190"/>
      <c r="KXF18" s="190"/>
      <c r="KXG18" s="190"/>
      <c r="KXH18" s="190"/>
      <c r="KXI18" s="190"/>
      <c r="KXJ18" s="190"/>
      <c r="KXK18" s="190"/>
      <c r="KXL18" s="190"/>
      <c r="KXM18" s="190"/>
      <c r="KXN18" s="190"/>
      <c r="KXO18" s="190"/>
      <c r="KXP18" s="190"/>
      <c r="KXQ18" s="190"/>
      <c r="KXR18" s="190"/>
      <c r="KXS18" s="190"/>
      <c r="KXT18" s="190"/>
      <c r="KXU18" s="190"/>
      <c r="KXV18" s="190"/>
      <c r="KXW18" s="190"/>
      <c r="KXX18" s="190"/>
      <c r="KXY18" s="190"/>
      <c r="KXZ18" s="190"/>
      <c r="KYA18" s="190"/>
      <c r="KYB18" s="190"/>
      <c r="KYC18" s="190"/>
      <c r="KYD18" s="190"/>
      <c r="KYE18" s="190"/>
      <c r="KYF18" s="190"/>
      <c r="KYG18" s="190"/>
      <c r="KYH18" s="190"/>
      <c r="KYI18" s="190"/>
      <c r="KYJ18" s="190"/>
      <c r="KYK18" s="190"/>
      <c r="KYL18" s="190"/>
      <c r="KYM18" s="190"/>
      <c r="KYN18" s="190"/>
      <c r="KYO18" s="190"/>
      <c r="KYP18" s="190"/>
      <c r="KYQ18" s="190"/>
      <c r="KYR18" s="190"/>
      <c r="KYS18" s="190"/>
      <c r="KYT18" s="190"/>
      <c r="KYU18" s="190"/>
      <c r="KYV18" s="190"/>
      <c r="KYW18" s="190"/>
      <c r="KYX18" s="190"/>
      <c r="KYY18" s="190"/>
      <c r="KYZ18" s="190"/>
      <c r="KZA18" s="190"/>
      <c r="KZB18" s="190"/>
      <c r="KZC18" s="190"/>
      <c r="KZD18" s="190"/>
      <c r="KZE18" s="190"/>
      <c r="KZF18" s="190"/>
      <c r="KZG18" s="190"/>
      <c r="KZH18" s="190"/>
      <c r="KZI18" s="190"/>
      <c r="KZJ18" s="190"/>
      <c r="KZK18" s="190"/>
      <c r="KZL18" s="190"/>
      <c r="KZM18" s="190"/>
      <c r="KZN18" s="190"/>
      <c r="KZO18" s="190"/>
      <c r="KZP18" s="190"/>
      <c r="KZQ18" s="190"/>
      <c r="KZR18" s="190"/>
      <c r="KZS18" s="190"/>
      <c r="KZT18" s="190"/>
      <c r="KZU18" s="190"/>
      <c r="KZV18" s="190"/>
      <c r="KZW18" s="190"/>
      <c r="KZX18" s="190"/>
      <c r="KZY18" s="190"/>
      <c r="KZZ18" s="190"/>
      <c r="LAA18" s="190"/>
      <c r="LAB18" s="190"/>
      <c r="LAC18" s="190"/>
      <c r="LAD18" s="190"/>
      <c r="LAE18" s="190"/>
      <c r="LAF18" s="190"/>
      <c r="LAG18" s="190"/>
      <c r="LAH18" s="190"/>
      <c r="LAI18" s="190"/>
      <c r="LAJ18" s="190"/>
      <c r="LAK18" s="190"/>
      <c r="LAL18" s="190"/>
      <c r="LAM18" s="190"/>
      <c r="LAN18" s="190"/>
      <c r="LAO18" s="190"/>
      <c r="LAP18" s="190"/>
      <c r="LAQ18" s="190"/>
      <c r="LAR18" s="190"/>
      <c r="LAS18" s="190"/>
      <c r="LAT18" s="190"/>
      <c r="LAU18" s="190"/>
      <c r="LAV18" s="190"/>
      <c r="LAW18" s="190"/>
      <c r="LAX18" s="190"/>
      <c r="LAY18" s="190"/>
      <c r="LAZ18" s="190"/>
      <c r="LBA18" s="190"/>
      <c r="LBB18" s="190"/>
      <c r="LBC18" s="190"/>
      <c r="LBD18" s="190"/>
      <c r="LBE18" s="190"/>
      <c r="LBF18" s="190"/>
      <c r="LBG18" s="190"/>
      <c r="LBH18" s="190"/>
      <c r="LBI18" s="190"/>
      <c r="LBJ18" s="190"/>
      <c r="LBK18" s="190"/>
      <c r="LBL18" s="190"/>
      <c r="LBM18" s="190"/>
      <c r="LBN18" s="190"/>
      <c r="LBO18" s="190"/>
      <c r="LBP18" s="190"/>
      <c r="LBQ18" s="190"/>
      <c r="LBR18" s="190"/>
      <c r="LBS18" s="190"/>
      <c r="LBT18" s="190"/>
      <c r="LBU18" s="190"/>
      <c r="LBV18" s="190"/>
      <c r="LBW18" s="190"/>
      <c r="LBX18" s="190"/>
      <c r="LBY18" s="190"/>
      <c r="LBZ18" s="190"/>
      <c r="LCA18" s="190"/>
      <c r="LCB18" s="190"/>
      <c r="LCC18" s="190"/>
      <c r="LCD18" s="190"/>
      <c r="LCE18" s="190"/>
      <c r="LCF18" s="190"/>
      <c r="LCG18" s="190"/>
      <c r="LCH18" s="190"/>
      <c r="LCI18" s="190"/>
      <c r="LCJ18" s="190"/>
      <c r="LCK18" s="190"/>
      <c r="LCL18" s="190"/>
      <c r="LCM18" s="190"/>
      <c r="LCN18" s="190"/>
      <c r="LCO18" s="190"/>
      <c r="LCP18" s="190"/>
      <c r="LCQ18" s="190"/>
      <c r="LCR18" s="190"/>
      <c r="LCS18" s="190"/>
      <c r="LCT18" s="190"/>
      <c r="LCU18" s="190"/>
      <c r="LCV18" s="190"/>
      <c r="LCW18" s="190"/>
      <c r="LCX18" s="190"/>
      <c r="LCY18" s="190"/>
      <c r="LCZ18" s="190"/>
      <c r="LDA18" s="190"/>
      <c r="LDB18" s="190"/>
      <c r="LDC18" s="190"/>
      <c r="LDD18" s="190"/>
      <c r="LDE18" s="190"/>
      <c r="LDF18" s="190"/>
      <c r="LDG18" s="190"/>
      <c r="LDH18" s="190"/>
      <c r="LDI18" s="190"/>
      <c r="LDJ18" s="190"/>
      <c r="LDK18" s="190"/>
      <c r="LDL18" s="190"/>
      <c r="LDM18" s="190"/>
      <c r="LDN18" s="190"/>
      <c r="LDO18" s="190"/>
      <c r="LDP18" s="190"/>
      <c r="LDQ18" s="190"/>
      <c r="LDR18" s="190"/>
      <c r="LDS18" s="190"/>
      <c r="LDT18" s="190"/>
      <c r="LDU18" s="190"/>
      <c r="LDV18" s="190"/>
      <c r="LDW18" s="190"/>
      <c r="LDX18" s="190"/>
      <c r="LDY18" s="190"/>
      <c r="LDZ18" s="190"/>
      <c r="LEA18" s="190"/>
      <c r="LEB18" s="190"/>
      <c r="LEC18" s="190"/>
      <c r="LED18" s="190"/>
      <c r="LEE18" s="190"/>
      <c r="LEF18" s="190"/>
      <c r="LEG18" s="190"/>
      <c r="LEH18" s="190"/>
      <c r="LEI18" s="190"/>
      <c r="LEJ18" s="190"/>
      <c r="LEK18" s="190"/>
      <c r="LEL18" s="190"/>
      <c r="LEM18" s="190"/>
      <c r="LEN18" s="190"/>
      <c r="LEO18" s="190"/>
      <c r="LEP18" s="190"/>
      <c r="LEQ18" s="190"/>
      <c r="LER18" s="190"/>
      <c r="LES18" s="190"/>
      <c r="LET18" s="190"/>
      <c r="LEU18" s="190"/>
      <c r="LEV18" s="190"/>
      <c r="LEW18" s="190"/>
      <c r="LEX18" s="190"/>
      <c r="LEY18" s="190"/>
      <c r="LEZ18" s="190"/>
      <c r="LFA18" s="190"/>
      <c r="LFB18" s="190"/>
      <c r="LFC18" s="190"/>
      <c r="LFD18" s="190"/>
      <c r="LFE18" s="190"/>
      <c r="LFF18" s="190"/>
      <c r="LFG18" s="190"/>
      <c r="LFH18" s="190"/>
      <c r="LFI18" s="190"/>
      <c r="LFJ18" s="190"/>
      <c r="LFK18" s="190"/>
      <c r="LFL18" s="190"/>
      <c r="LFM18" s="190"/>
      <c r="LFN18" s="190"/>
      <c r="LFO18" s="190"/>
      <c r="LFP18" s="190"/>
      <c r="LFQ18" s="190"/>
      <c r="LFR18" s="190"/>
      <c r="LFS18" s="190"/>
      <c r="LFT18" s="190"/>
      <c r="LFU18" s="190"/>
      <c r="LFV18" s="190"/>
      <c r="LFW18" s="190"/>
      <c r="LFX18" s="190"/>
      <c r="LFY18" s="190"/>
      <c r="LFZ18" s="190"/>
      <c r="LGA18" s="190"/>
      <c r="LGB18" s="190"/>
      <c r="LGC18" s="190"/>
      <c r="LGD18" s="190"/>
      <c r="LGE18" s="190"/>
      <c r="LGF18" s="190"/>
      <c r="LGG18" s="190"/>
      <c r="LGH18" s="190"/>
      <c r="LGI18" s="190"/>
      <c r="LGJ18" s="190"/>
      <c r="LGK18" s="190"/>
      <c r="LGL18" s="190"/>
      <c r="LGM18" s="190"/>
      <c r="LGN18" s="190"/>
      <c r="LGO18" s="190"/>
      <c r="LGP18" s="190"/>
      <c r="LGQ18" s="190"/>
      <c r="LGR18" s="190"/>
      <c r="LGS18" s="190"/>
      <c r="LGT18" s="190"/>
      <c r="LGU18" s="190"/>
      <c r="LGV18" s="190"/>
      <c r="LGW18" s="190"/>
      <c r="LGX18" s="190"/>
      <c r="LGY18" s="190"/>
      <c r="LGZ18" s="190"/>
      <c r="LHA18" s="190"/>
      <c r="LHB18" s="190"/>
      <c r="LHC18" s="190"/>
      <c r="LHD18" s="190"/>
      <c r="LHE18" s="190"/>
      <c r="LHF18" s="190"/>
      <c r="LHG18" s="190"/>
      <c r="LHH18" s="190"/>
      <c r="LHI18" s="190"/>
      <c r="LHJ18" s="190"/>
      <c r="LHK18" s="190"/>
      <c r="LHL18" s="190"/>
      <c r="LHM18" s="190"/>
      <c r="LHN18" s="190"/>
      <c r="LHO18" s="190"/>
      <c r="LHP18" s="190"/>
      <c r="LHQ18" s="190"/>
      <c r="LHR18" s="190"/>
      <c r="LHS18" s="190"/>
      <c r="LHT18" s="190"/>
      <c r="LHU18" s="190"/>
      <c r="LHV18" s="190"/>
      <c r="LHW18" s="190"/>
      <c r="LHX18" s="190"/>
      <c r="LHY18" s="190"/>
      <c r="LHZ18" s="190"/>
      <c r="LIA18" s="190"/>
      <c r="LIB18" s="190"/>
      <c r="LIC18" s="190"/>
      <c r="LID18" s="190"/>
      <c r="LIE18" s="190"/>
      <c r="LIF18" s="190"/>
      <c r="LIG18" s="190"/>
      <c r="LIH18" s="190"/>
      <c r="LII18" s="190"/>
      <c r="LIJ18" s="190"/>
      <c r="LIK18" s="190"/>
      <c r="LIL18" s="190"/>
      <c r="LIM18" s="190"/>
      <c r="LIN18" s="190"/>
      <c r="LIO18" s="190"/>
      <c r="LIP18" s="190"/>
      <c r="LIQ18" s="190"/>
      <c r="LIR18" s="190"/>
      <c r="LIS18" s="190"/>
      <c r="LIT18" s="190"/>
      <c r="LIU18" s="190"/>
      <c r="LIV18" s="190"/>
      <c r="LIW18" s="190"/>
      <c r="LIX18" s="190"/>
      <c r="LIY18" s="190"/>
      <c r="LIZ18" s="190"/>
      <c r="LJA18" s="190"/>
      <c r="LJB18" s="190"/>
      <c r="LJC18" s="190"/>
      <c r="LJD18" s="190"/>
      <c r="LJE18" s="190"/>
      <c r="LJF18" s="190"/>
      <c r="LJG18" s="190"/>
      <c r="LJH18" s="190"/>
      <c r="LJI18" s="190"/>
      <c r="LJJ18" s="190"/>
      <c r="LJK18" s="190"/>
      <c r="LJL18" s="190"/>
      <c r="LJM18" s="190"/>
      <c r="LJN18" s="190"/>
      <c r="LJO18" s="190"/>
      <c r="LJP18" s="190"/>
      <c r="LJQ18" s="190"/>
      <c r="LJR18" s="190"/>
      <c r="LJS18" s="190"/>
      <c r="LJT18" s="190"/>
      <c r="LJU18" s="190"/>
      <c r="LJV18" s="190"/>
      <c r="LJW18" s="190"/>
      <c r="LJX18" s="190"/>
      <c r="LJY18" s="190"/>
      <c r="LJZ18" s="190"/>
      <c r="LKA18" s="190"/>
      <c r="LKB18" s="190"/>
      <c r="LKC18" s="190"/>
      <c r="LKD18" s="190"/>
      <c r="LKE18" s="190"/>
      <c r="LKF18" s="190"/>
      <c r="LKG18" s="190"/>
      <c r="LKH18" s="190"/>
      <c r="LKI18" s="190"/>
      <c r="LKJ18" s="190"/>
      <c r="LKK18" s="190"/>
      <c r="LKL18" s="190"/>
      <c r="LKM18" s="190"/>
      <c r="LKN18" s="190"/>
      <c r="LKO18" s="190"/>
      <c r="LKP18" s="190"/>
      <c r="LKQ18" s="190"/>
      <c r="LKR18" s="190"/>
      <c r="LKS18" s="190"/>
      <c r="LKT18" s="190"/>
      <c r="LKU18" s="190"/>
      <c r="LKV18" s="190"/>
      <c r="LKW18" s="190"/>
      <c r="LKX18" s="190"/>
      <c r="LKY18" s="190"/>
      <c r="LKZ18" s="190"/>
      <c r="LLA18" s="190"/>
      <c r="LLB18" s="190"/>
      <c r="LLC18" s="190"/>
      <c r="LLD18" s="190"/>
      <c r="LLE18" s="190"/>
      <c r="LLF18" s="190"/>
      <c r="LLG18" s="190"/>
      <c r="LLH18" s="190"/>
      <c r="LLI18" s="190"/>
      <c r="LLJ18" s="190"/>
      <c r="LLK18" s="190"/>
      <c r="LLL18" s="190"/>
      <c r="LLM18" s="190"/>
      <c r="LLN18" s="190"/>
      <c r="LLO18" s="190"/>
      <c r="LLP18" s="190"/>
      <c r="LLQ18" s="190"/>
      <c r="LLR18" s="190"/>
      <c r="LLS18" s="190"/>
      <c r="LLT18" s="190"/>
      <c r="LLU18" s="190"/>
      <c r="LLV18" s="190"/>
      <c r="LLW18" s="190"/>
      <c r="LLX18" s="190"/>
      <c r="LLY18" s="190"/>
      <c r="LLZ18" s="190"/>
      <c r="LMA18" s="190"/>
      <c r="LMB18" s="190"/>
      <c r="LMC18" s="190"/>
      <c r="LMD18" s="190"/>
      <c r="LME18" s="190"/>
      <c r="LMF18" s="190"/>
      <c r="LMG18" s="190"/>
      <c r="LMH18" s="190"/>
      <c r="LMI18" s="190"/>
      <c r="LMJ18" s="190"/>
      <c r="LMK18" s="190"/>
      <c r="LML18" s="190"/>
      <c r="LMM18" s="190"/>
      <c r="LMN18" s="190"/>
      <c r="LMO18" s="190"/>
      <c r="LMP18" s="190"/>
      <c r="LMQ18" s="190"/>
      <c r="LMR18" s="190"/>
      <c r="LMS18" s="190"/>
      <c r="LMT18" s="190"/>
      <c r="LMU18" s="190"/>
      <c r="LMV18" s="190"/>
      <c r="LMW18" s="190"/>
      <c r="LMX18" s="190"/>
      <c r="LMY18" s="190"/>
      <c r="LMZ18" s="190"/>
      <c r="LNA18" s="190"/>
      <c r="LNB18" s="190"/>
      <c r="LNC18" s="190"/>
      <c r="LND18" s="190"/>
      <c r="LNE18" s="190"/>
      <c r="LNF18" s="190"/>
      <c r="LNG18" s="190"/>
      <c r="LNH18" s="190"/>
      <c r="LNI18" s="190"/>
      <c r="LNJ18" s="190"/>
      <c r="LNK18" s="190"/>
      <c r="LNL18" s="190"/>
      <c r="LNM18" s="190"/>
      <c r="LNN18" s="190"/>
      <c r="LNO18" s="190"/>
      <c r="LNP18" s="190"/>
      <c r="LNQ18" s="190"/>
      <c r="LNR18" s="190"/>
      <c r="LNS18" s="190"/>
      <c r="LNT18" s="190"/>
      <c r="LNU18" s="190"/>
      <c r="LNV18" s="190"/>
      <c r="LNW18" s="190"/>
      <c r="LNX18" s="190"/>
      <c r="LNY18" s="190"/>
      <c r="LNZ18" s="190"/>
      <c r="LOA18" s="190"/>
      <c r="LOB18" s="190"/>
      <c r="LOC18" s="190"/>
      <c r="LOD18" s="190"/>
      <c r="LOE18" s="190"/>
      <c r="LOF18" s="190"/>
      <c r="LOG18" s="190"/>
      <c r="LOH18" s="190"/>
      <c r="LOI18" s="190"/>
      <c r="LOJ18" s="190"/>
      <c r="LOK18" s="190"/>
      <c r="LOL18" s="190"/>
      <c r="LOM18" s="190"/>
      <c r="LON18" s="190"/>
      <c r="LOO18" s="190"/>
      <c r="LOP18" s="190"/>
      <c r="LOQ18" s="190"/>
      <c r="LOR18" s="190"/>
      <c r="LOS18" s="190"/>
      <c r="LOT18" s="190"/>
      <c r="LOU18" s="190"/>
      <c r="LOV18" s="190"/>
      <c r="LOW18" s="190"/>
      <c r="LOX18" s="190"/>
      <c r="LOY18" s="190"/>
      <c r="LOZ18" s="190"/>
      <c r="LPA18" s="190"/>
      <c r="LPB18" s="190"/>
      <c r="LPC18" s="190"/>
      <c r="LPD18" s="190"/>
      <c r="LPE18" s="190"/>
      <c r="LPF18" s="190"/>
      <c r="LPG18" s="190"/>
      <c r="LPH18" s="190"/>
      <c r="LPI18" s="190"/>
      <c r="LPJ18" s="190"/>
      <c r="LPK18" s="190"/>
      <c r="LPL18" s="190"/>
      <c r="LPM18" s="190"/>
      <c r="LPN18" s="190"/>
      <c r="LPO18" s="190"/>
      <c r="LPP18" s="190"/>
      <c r="LPQ18" s="190"/>
      <c r="LPR18" s="190"/>
      <c r="LPS18" s="190"/>
      <c r="LPT18" s="190"/>
      <c r="LPU18" s="190"/>
      <c r="LPV18" s="190"/>
      <c r="LPW18" s="190"/>
      <c r="LPX18" s="190"/>
      <c r="LPY18" s="190"/>
      <c r="LPZ18" s="190"/>
      <c r="LQA18" s="190"/>
      <c r="LQB18" s="190"/>
      <c r="LQC18" s="190"/>
      <c r="LQD18" s="190"/>
      <c r="LQE18" s="190"/>
      <c r="LQF18" s="190"/>
      <c r="LQG18" s="190"/>
      <c r="LQH18" s="190"/>
      <c r="LQI18" s="190"/>
      <c r="LQJ18" s="190"/>
      <c r="LQK18" s="190"/>
      <c r="LQL18" s="190"/>
      <c r="LQM18" s="190"/>
      <c r="LQN18" s="190"/>
      <c r="LQO18" s="190"/>
      <c r="LQP18" s="190"/>
      <c r="LQQ18" s="190"/>
      <c r="LQR18" s="190"/>
      <c r="LQS18" s="190"/>
      <c r="LQT18" s="190"/>
      <c r="LQU18" s="190"/>
      <c r="LQV18" s="190"/>
      <c r="LQW18" s="190"/>
      <c r="LQX18" s="190"/>
      <c r="LQY18" s="190"/>
      <c r="LQZ18" s="190"/>
      <c r="LRA18" s="190"/>
      <c r="LRB18" s="190"/>
      <c r="LRC18" s="190"/>
      <c r="LRD18" s="190"/>
      <c r="LRE18" s="190"/>
      <c r="LRF18" s="190"/>
      <c r="LRG18" s="190"/>
      <c r="LRH18" s="190"/>
      <c r="LRI18" s="190"/>
      <c r="LRJ18" s="190"/>
      <c r="LRK18" s="190"/>
      <c r="LRL18" s="190"/>
      <c r="LRM18" s="190"/>
      <c r="LRN18" s="190"/>
      <c r="LRO18" s="190"/>
      <c r="LRP18" s="190"/>
      <c r="LRQ18" s="190"/>
      <c r="LRR18" s="190"/>
      <c r="LRS18" s="190"/>
      <c r="LRT18" s="190"/>
      <c r="LRU18" s="190"/>
      <c r="LRV18" s="190"/>
      <c r="LRW18" s="190"/>
      <c r="LRX18" s="190"/>
      <c r="LRY18" s="190"/>
      <c r="LRZ18" s="190"/>
      <c r="LSA18" s="190"/>
      <c r="LSB18" s="190"/>
      <c r="LSC18" s="190"/>
      <c r="LSD18" s="190"/>
      <c r="LSE18" s="190"/>
      <c r="LSF18" s="190"/>
      <c r="LSG18" s="190"/>
      <c r="LSH18" s="190"/>
      <c r="LSI18" s="190"/>
      <c r="LSJ18" s="190"/>
      <c r="LSK18" s="190"/>
      <c r="LSL18" s="190"/>
      <c r="LSM18" s="190"/>
      <c r="LSN18" s="190"/>
      <c r="LSO18" s="190"/>
      <c r="LSP18" s="190"/>
      <c r="LSQ18" s="190"/>
      <c r="LSR18" s="190"/>
      <c r="LSS18" s="190"/>
      <c r="LST18" s="190"/>
      <c r="LSU18" s="190"/>
      <c r="LSV18" s="190"/>
      <c r="LSW18" s="190"/>
      <c r="LSX18" s="190"/>
      <c r="LSY18" s="190"/>
      <c r="LSZ18" s="190"/>
      <c r="LTA18" s="190"/>
      <c r="LTB18" s="190"/>
      <c r="LTC18" s="190"/>
      <c r="LTD18" s="190"/>
      <c r="LTE18" s="190"/>
      <c r="LTF18" s="190"/>
      <c r="LTG18" s="190"/>
      <c r="LTH18" s="190"/>
      <c r="LTI18" s="190"/>
      <c r="LTJ18" s="190"/>
      <c r="LTK18" s="190"/>
      <c r="LTL18" s="190"/>
      <c r="LTM18" s="190"/>
      <c r="LTN18" s="190"/>
      <c r="LTO18" s="190"/>
      <c r="LTP18" s="190"/>
      <c r="LTQ18" s="190"/>
      <c r="LTR18" s="190"/>
      <c r="LTS18" s="190"/>
      <c r="LTT18" s="190"/>
      <c r="LTU18" s="190"/>
      <c r="LTV18" s="190"/>
      <c r="LTW18" s="190"/>
      <c r="LTX18" s="190"/>
      <c r="LTY18" s="190"/>
      <c r="LTZ18" s="190"/>
      <c r="LUA18" s="190"/>
      <c r="LUB18" s="190"/>
      <c r="LUC18" s="190"/>
      <c r="LUD18" s="190"/>
      <c r="LUE18" s="190"/>
      <c r="LUF18" s="190"/>
      <c r="LUG18" s="190"/>
      <c r="LUH18" s="190"/>
      <c r="LUI18" s="190"/>
      <c r="LUJ18" s="190"/>
      <c r="LUK18" s="190"/>
      <c r="LUL18" s="190"/>
      <c r="LUM18" s="190"/>
      <c r="LUN18" s="190"/>
      <c r="LUO18" s="190"/>
      <c r="LUP18" s="190"/>
      <c r="LUQ18" s="190"/>
      <c r="LUR18" s="190"/>
      <c r="LUS18" s="190"/>
      <c r="LUT18" s="190"/>
      <c r="LUU18" s="190"/>
      <c r="LUV18" s="190"/>
      <c r="LUW18" s="190"/>
      <c r="LUX18" s="190"/>
      <c r="LUY18" s="190"/>
      <c r="LUZ18" s="190"/>
      <c r="LVA18" s="190"/>
      <c r="LVB18" s="190"/>
      <c r="LVC18" s="190"/>
      <c r="LVD18" s="190"/>
      <c r="LVE18" s="190"/>
      <c r="LVF18" s="190"/>
      <c r="LVG18" s="190"/>
      <c r="LVH18" s="190"/>
      <c r="LVI18" s="190"/>
      <c r="LVJ18" s="190"/>
      <c r="LVK18" s="190"/>
      <c r="LVL18" s="190"/>
      <c r="LVM18" s="190"/>
      <c r="LVN18" s="190"/>
      <c r="LVO18" s="190"/>
      <c r="LVP18" s="190"/>
      <c r="LVQ18" s="190"/>
      <c r="LVR18" s="190"/>
      <c r="LVS18" s="190"/>
      <c r="LVT18" s="190"/>
      <c r="LVU18" s="190"/>
      <c r="LVV18" s="190"/>
      <c r="LVW18" s="190"/>
      <c r="LVX18" s="190"/>
      <c r="LVY18" s="190"/>
      <c r="LVZ18" s="190"/>
      <c r="LWA18" s="190"/>
      <c r="LWB18" s="190"/>
      <c r="LWC18" s="190"/>
      <c r="LWD18" s="190"/>
      <c r="LWE18" s="190"/>
      <c r="LWF18" s="190"/>
      <c r="LWG18" s="190"/>
      <c r="LWH18" s="190"/>
      <c r="LWI18" s="190"/>
      <c r="LWJ18" s="190"/>
      <c r="LWK18" s="190"/>
      <c r="LWL18" s="190"/>
      <c r="LWM18" s="190"/>
      <c r="LWN18" s="190"/>
      <c r="LWO18" s="190"/>
      <c r="LWP18" s="190"/>
      <c r="LWQ18" s="190"/>
      <c r="LWR18" s="190"/>
      <c r="LWS18" s="190"/>
      <c r="LWT18" s="190"/>
      <c r="LWU18" s="190"/>
      <c r="LWV18" s="190"/>
      <c r="LWW18" s="190"/>
      <c r="LWX18" s="190"/>
      <c r="LWY18" s="190"/>
      <c r="LWZ18" s="190"/>
      <c r="LXA18" s="190"/>
      <c r="LXB18" s="190"/>
      <c r="LXC18" s="190"/>
      <c r="LXD18" s="190"/>
      <c r="LXE18" s="190"/>
      <c r="LXF18" s="190"/>
      <c r="LXG18" s="190"/>
      <c r="LXH18" s="190"/>
      <c r="LXI18" s="190"/>
      <c r="LXJ18" s="190"/>
      <c r="LXK18" s="190"/>
      <c r="LXL18" s="190"/>
      <c r="LXM18" s="190"/>
      <c r="LXN18" s="190"/>
      <c r="LXO18" s="190"/>
      <c r="LXP18" s="190"/>
      <c r="LXQ18" s="190"/>
      <c r="LXR18" s="190"/>
      <c r="LXS18" s="190"/>
      <c r="LXT18" s="190"/>
      <c r="LXU18" s="190"/>
      <c r="LXV18" s="190"/>
      <c r="LXW18" s="190"/>
      <c r="LXX18" s="190"/>
      <c r="LXY18" s="190"/>
      <c r="LXZ18" s="190"/>
      <c r="LYA18" s="190"/>
      <c r="LYB18" s="190"/>
      <c r="LYC18" s="190"/>
      <c r="LYD18" s="190"/>
      <c r="LYE18" s="190"/>
      <c r="LYF18" s="190"/>
      <c r="LYG18" s="190"/>
      <c r="LYH18" s="190"/>
      <c r="LYI18" s="190"/>
      <c r="LYJ18" s="190"/>
      <c r="LYK18" s="190"/>
      <c r="LYL18" s="190"/>
      <c r="LYM18" s="190"/>
      <c r="LYN18" s="190"/>
      <c r="LYO18" s="190"/>
      <c r="LYP18" s="190"/>
      <c r="LYQ18" s="190"/>
      <c r="LYR18" s="190"/>
      <c r="LYS18" s="190"/>
      <c r="LYT18" s="190"/>
      <c r="LYU18" s="190"/>
      <c r="LYV18" s="190"/>
      <c r="LYW18" s="190"/>
      <c r="LYX18" s="190"/>
      <c r="LYY18" s="190"/>
      <c r="LYZ18" s="190"/>
      <c r="LZA18" s="190"/>
      <c r="LZB18" s="190"/>
      <c r="LZC18" s="190"/>
      <c r="LZD18" s="190"/>
      <c r="LZE18" s="190"/>
      <c r="LZF18" s="190"/>
      <c r="LZG18" s="190"/>
      <c r="LZH18" s="190"/>
      <c r="LZI18" s="190"/>
      <c r="LZJ18" s="190"/>
      <c r="LZK18" s="190"/>
      <c r="LZL18" s="190"/>
      <c r="LZM18" s="190"/>
      <c r="LZN18" s="190"/>
      <c r="LZO18" s="190"/>
      <c r="LZP18" s="190"/>
      <c r="LZQ18" s="190"/>
      <c r="LZR18" s="190"/>
      <c r="LZS18" s="190"/>
      <c r="LZT18" s="190"/>
      <c r="LZU18" s="190"/>
      <c r="LZV18" s="190"/>
      <c r="LZW18" s="190"/>
      <c r="LZX18" s="190"/>
      <c r="LZY18" s="190"/>
      <c r="LZZ18" s="190"/>
      <c r="MAA18" s="190"/>
      <c r="MAB18" s="190"/>
      <c r="MAC18" s="190"/>
      <c r="MAD18" s="190"/>
      <c r="MAE18" s="190"/>
      <c r="MAF18" s="190"/>
      <c r="MAG18" s="190"/>
      <c r="MAH18" s="190"/>
      <c r="MAI18" s="190"/>
      <c r="MAJ18" s="190"/>
      <c r="MAK18" s="190"/>
      <c r="MAL18" s="190"/>
      <c r="MAM18" s="190"/>
      <c r="MAN18" s="190"/>
      <c r="MAO18" s="190"/>
      <c r="MAP18" s="190"/>
      <c r="MAQ18" s="190"/>
      <c r="MAR18" s="190"/>
      <c r="MAS18" s="190"/>
      <c r="MAT18" s="190"/>
      <c r="MAU18" s="190"/>
      <c r="MAV18" s="190"/>
      <c r="MAW18" s="190"/>
      <c r="MAX18" s="190"/>
      <c r="MAY18" s="190"/>
      <c r="MAZ18" s="190"/>
      <c r="MBA18" s="190"/>
      <c r="MBB18" s="190"/>
      <c r="MBC18" s="190"/>
      <c r="MBD18" s="190"/>
      <c r="MBE18" s="190"/>
      <c r="MBF18" s="190"/>
      <c r="MBG18" s="190"/>
      <c r="MBH18" s="190"/>
      <c r="MBI18" s="190"/>
      <c r="MBJ18" s="190"/>
      <c r="MBK18" s="190"/>
      <c r="MBL18" s="190"/>
      <c r="MBM18" s="190"/>
      <c r="MBN18" s="190"/>
      <c r="MBO18" s="190"/>
      <c r="MBP18" s="190"/>
      <c r="MBQ18" s="190"/>
      <c r="MBR18" s="190"/>
      <c r="MBS18" s="190"/>
      <c r="MBT18" s="190"/>
      <c r="MBU18" s="190"/>
      <c r="MBV18" s="190"/>
      <c r="MBW18" s="190"/>
      <c r="MBX18" s="190"/>
      <c r="MBY18" s="190"/>
      <c r="MBZ18" s="190"/>
      <c r="MCA18" s="190"/>
      <c r="MCB18" s="190"/>
      <c r="MCC18" s="190"/>
      <c r="MCD18" s="190"/>
      <c r="MCE18" s="190"/>
      <c r="MCF18" s="190"/>
      <c r="MCG18" s="190"/>
      <c r="MCH18" s="190"/>
      <c r="MCI18" s="190"/>
      <c r="MCJ18" s="190"/>
      <c r="MCK18" s="190"/>
      <c r="MCL18" s="190"/>
      <c r="MCM18" s="190"/>
      <c r="MCN18" s="190"/>
      <c r="MCO18" s="190"/>
      <c r="MCP18" s="190"/>
      <c r="MCQ18" s="190"/>
      <c r="MCR18" s="190"/>
      <c r="MCS18" s="190"/>
      <c r="MCT18" s="190"/>
      <c r="MCU18" s="190"/>
      <c r="MCV18" s="190"/>
      <c r="MCW18" s="190"/>
      <c r="MCX18" s="190"/>
      <c r="MCY18" s="190"/>
      <c r="MCZ18" s="190"/>
      <c r="MDA18" s="190"/>
      <c r="MDB18" s="190"/>
      <c r="MDC18" s="190"/>
      <c r="MDD18" s="190"/>
      <c r="MDE18" s="190"/>
      <c r="MDF18" s="190"/>
      <c r="MDG18" s="190"/>
      <c r="MDH18" s="190"/>
      <c r="MDI18" s="190"/>
      <c r="MDJ18" s="190"/>
      <c r="MDK18" s="190"/>
      <c r="MDL18" s="190"/>
      <c r="MDM18" s="190"/>
      <c r="MDN18" s="190"/>
      <c r="MDO18" s="190"/>
      <c r="MDP18" s="190"/>
      <c r="MDQ18" s="190"/>
      <c r="MDR18" s="190"/>
      <c r="MDS18" s="190"/>
      <c r="MDT18" s="190"/>
      <c r="MDU18" s="190"/>
      <c r="MDV18" s="190"/>
      <c r="MDW18" s="190"/>
      <c r="MDX18" s="190"/>
      <c r="MDY18" s="190"/>
      <c r="MDZ18" s="190"/>
      <c r="MEA18" s="190"/>
      <c r="MEB18" s="190"/>
      <c r="MEC18" s="190"/>
      <c r="MED18" s="190"/>
      <c r="MEE18" s="190"/>
      <c r="MEF18" s="190"/>
      <c r="MEG18" s="190"/>
      <c r="MEH18" s="190"/>
      <c r="MEI18" s="190"/>
      <c r="MEJ18" s="190"/>
      <c r="MEK18" s="190"/>
      <c r="MEL18" s="190"/>
      <c r="MEM18" s="190"/>
      <c r="MEN18" s="190"/>
      <c r="MEO18" s="190"/>
      <c r="MEP18" s="190"/>
      <c r="MEQ18" s="190"/>
      <c r="MER18" s="190"/>
      <c r="MES18" s="190"/>
      <c r="MET18" s="190"/>
      <c r="MEU18" s="190"/>
      <c r="MEV18" s="190"/>
      <c r="MEW18" s="190"/>
      <c r="MEX18" s="190"/>
      <c r="MEY18" s="190"/>
      <c r="MEZ18" s="190"/>
      <c r="MFA18" s="190"/>
      <c r="MFB18" s="190"/>
      <c r="MFC18" s="190"/>
      <c r="MFD18" s="190"/>
      <c r="MFE18" s="190"/>
      <c r="MFF18" s="190"/>
      <c r="MFG18" s="190"/>
      <c r="MFH18" s="190"/>
      <c r="MFI18" s="190"/>
      <c r="MFJ18" s="190"/>
      <c r="MFK18" s="190"/>
      <c r="MFL18" s="190"/>
      <c r="MFM18" s="190"/>
      <c r="MFN18" s="190"/>
      <c r="MFO18" s="190"/>
      <c r="MFP18" s="190"/>
      <c r="MFQ18" s="190"/>
      <c r="MFR18" s="190"/>
      <c r="MFS18" s="190"/>
      <c r="MFT18" s="190"/>
      <c r="MFU18" s="190"/>
      <c r="MFV18" s="190"/>
      <c r="MFW18" s="190"/>
      <c r="MFX18" s="190"/>
      <c r="MFY18" s="190"/>
      <c r="MFZ18" s="190"/>
      <c r="MGA18" s="190"/>
      <c r="MGB18" s="190"/>
      <c r="MGC18" s="190"/>
      <c r="MGD18" s="190"/>
      <c r="MGE18" s="190"/>
      <c r="MGF18" s="190"/>
      <c r="MGG18" s="190"/>
      <c r="MGH18" s="190"/>
      <c r="MGI18" s="190"/>
      <c r="MGJ18" s="190"/>
      <c r="MGK18" s="190"/>
      <c r="MGL18" s="190"/>
      <c r="MGM18" s="190"/>
      <c r="MGN18" s="190"/>
      <c r="MGO18" s="190"/>
      <c r="MGP18" s="190"/>
      <c r="MGQ18" s="190"/>
      <c r="MGR18" s="190"/>
      <c r="MGS18" s="190"/>
      <c r="MGT18" s="190"/>
      <c r="MGU18" s="190"/>
      <c r="MGV18" s="190"/>
      <c r="MGW18" s="190"/>
      <c r="MGX18" s="190"/>
      <c r="MGY18" s="190"/>
      <c r="MGZ18" s="190"/>
      <c r="MHA18" s="190"/>
      <c r="MHB18" s="190"/>
      <c r="MHC18" s="190"/>
      <c r="MHD18" s="190"/>
      <c r="MHE18" s="190"/>
      <c r="MHF18" s="190"/>
      <c r="MHG18" s="190"/>
      <c r="MHH18" s="190"/>
      <c r="MHI18" s="190"/>
      <c r="MHJ18" s="190"/>
      <c r="MHK18" s="190"/>
      <c r="MHL18" s="190"/>
      <c r="MHM18" s="190"/>
      <c r="MHN18" s="190"/>
      <c r="MHO18" s="190"/>
      <c r="MHP18" s="190"/>
      <c r="MHQ18" s="190"/>
      <c r="MHR18" s="190"/>
      <c r="MHS18" s="190"/>
      <c r="MHT18" s="190"/>
      <c r="MHU18" s="190"/>
      <c r="MHV18" s="190"/>
      <c r="MHW18" s="190"/>
      <c r="MHX18" s="190"/>
      <c r="MHY18" s="190"/>
      <c r="MHZ18" s="190"/>
      <c r="MIA18" s="190"/>
      <c r="MIB18" s="190"/>
      <c r="MIC18" s="190"/>
      <c r="MID18" s="190"/>
      <c r="MIE18" s="190"/>
      <c r="MIF18" s="190"/>
      <c r="MIG18" s="190"/>
      <c r="MIH18" s="190"/>
      <c r="MII18" s="190"/>
      <c r="MIJ18" s="190"/>
      <c r="MIK18" s="190"/>
      <c r="MIL18" s="190"/>
      <c r="MIM18" s="190"/>
      <c r="MIN18" s="190"/>
      <c r="MIO18" s="190"/>
      <c r="MIP18" s="190"/>
      <c r="MIQ18" s="190"/>
      <c r="MIR18" s="190"/>
      <c r="MIS18" s="190"/>
      <c r="MIT18" s="190"/>
      <c r="MIU18" s="190"/>
      <c r="MIV18" s="190"/>
      <c r="MIW18" s="190"/>
      <c r="MIX18" s="190"/>
      <c r="MIY18" s="190"/>
      <c r="MIZ18" s="190"/>
      <c r="MJA18" s="190"/>
      <c r="MJB18" s="190"/>
      <c r="MJC18" s="190"/>
      <c r="MJD18" s="190"/>
      <c r="MJE18" s="190"/>
      <c r="MJF18" s="190"/>
      <c r="MJG18" s="190"/>
      <c r="MJH18" s="190"/>
      <c r="MJI18" s="190"/>
      <c r="MJJ18" s="190"/>
      <c r="MJK18" s="190"/>
      <c r="MJL18" s="190"/>
      <c r="MJM18" s="190"/>
      <c r="MJN18" s="190"/>
      <c r="MJO18" s="190"/>
      <c r="MJP18" s="190"/>
      <c r="MJQ18" s="190"/>
      <c r="MJR18" s="190"/>
      <c r="MJS18" s="190"/>
      <c r="MJT18" s="190"/>
      <c r="MJU18" s="190"/>
      <c r="MJV18" s="190"/>
      <c r="MJW18" s="190"/>
      <c r="MJX18" s="190"/>
      <c r="MJY18" s="190"/>
      <c r="MJZ18" s="190"/>
      <c r="MKA18" s="190"/>
      <c r="MKB18" s="190"/>
      <c r="MKC18" s="190"/>
      <c r="MKD18" s="190"/>
      <c r="MKE18" s="190"/>
      <c r="MKF18" s="190"/>
      <c r="MKG18" s="190"/>
      <c r="MKH18" s="190"/>
      <c r="MKI18" s="190"/>
      <c r="MKJ18" s="190"/>
      <c r="MKK18" s="190"/>
      <c r="MKL18" s="190"/>
      <c r="MKM18" s="190"/>
      <c r="MKN18" s="190"/>
      <c r="MKO18" s="190"/>
      <c r="MKP18" s="190"/>
      <c r="MKQ18" s="190"/>
      <c r="MKR18" s="190"/>
      <c r="MKS18" s="190"/>
      <c r="MKT18" s="190"/>
      <c r="MKU18" s="190"/>
      <c r="MKV18" s="190"/>
      <c r="MKW18" s="190"/>
      <c r="MKX18" s="190"/>
      <c r="MKY18" s="190"/>
      <c r="MKZ18" s="190"/>
      <c r="MLA18" s="190"/>
      <c r="MLB18" s="190"/>
      <c r="MLC18" s="190"/>
      <c r="MLD18" s="190"/>
      <c r="MLE18" s="190"/>
      <c r="MLF18" s="190"/>
      <c r="MLG18" s="190"/>
      <c r="MLH18" s="190"/>
      <c r="MLI18" s="190"/>
      <c r="MLJ18" s="190"/>
      <c r="MLK18" s="190"/>
      <c r="MLL18" s="190"/>
      <c r="MLM18" s="190"/>
      <c r="MLN18" s="190"/>
      <c r="MLO18" s="190"/>
      <c r="MLP18" s="190"/>
      <c r="MLQ18" s="190"/>
      <c r="MLR18" s="190"/>
      <c r="MLS18" s="190"/>
      <c r="MLT18" s="190"/>
      <c r="MLU18" s="190"/>
      <c r="MLV18" s="190"/>
      <c r="MLW18" s="190"/>
      <c r="MLX18" s="190"/>
      <c r="MLY18" s="190"/>
      <c r="MLZ18" s="190"/>
      <c r="MMA18" s="190"/>
      <c r="MMB18" s="190"/>
      <c r="MMC18" s="190"/>
      <c r="MMD18" s="190"/>
      <c r="MME18" s="190"/>
      <c r="MMF18" s="190"/>
      <c r="MMG18" s="190"/>
      <c r="MMH18" s="190"/>
      <c r="MMI18" s="190"/>
      <c r="MMJ18" s="190"/>
      <c r="MMK18" s="190"/>
      <c r="MML18" s="190"/>
      <c r="MMM18" s="190"/>
      <c r="MMN18" s="190"/>
      <c r="MMO18" s="190"/>
      <c r="MMP18" s="190"/>
      <c r="MMQ18" s="190"/>
      <c r="MMR18" s="190"/>
      <c r="MMS18" s="190"/>
      <c r="MMT18" s="190"/>
      <c r="MMU18" s="190"/>
      <c r="MMV18" s="190"/>
      <c r="MMW18" s="190"/>
      <c r="MMX18" s="190"/>
      <c r="MMY18" s="190"/>
      <c r="MMZ18" s="190"/>
      <c r="MNA18" s="190"/>
      <c r="MNB18" s="190"/>
      <c r="MNC18" s="190"/>
      <c r="MND18" s="190"/>
      <c r="MNE18" s="190"/>
      <c r="MNF18" s="190"/>
      <c r="MNG18" s="190"/>
      <c r="MNH18" s="190"/>
      <c r="MNI18" s="190"/>
      <c r="MNJ18" s="190"/>
      <c r="MNK18" s="190"/>
      <c r="MNL18" s="190"/>
      <c r="MNM18" s="190"/>
      <c r="MNN18" s="190"/>
      <c r="MNO18" s="190"/>
      <c r="MNP18" s="190"/>
      <c r="MNQ18" s="190"/>
      <c r="MNR18" s="190"/>
      <c r="MNS18" s="190"/>
      <c r="MNT18" s="190"/>
      <c r="MNU18" s="190"/>
      <c r="MNV18" s="190"/>
      <c r="MNW18" s="190"/>
      <c r="MNX18" s="190"/>
      <c r="MNY18" s="190"/>
      <c r="MNZ18" s="190"/>
      <c r="MOA18" s="190"/>
      <c r="MOB18" s="190"/>
      <c r="MOC18" s="190"/>
      <c r="MOD18" s="190"/>
      <c r="MOE18" s="190"/>
      <c r="MOF18" s="190"/>
      <c r="MOG18" s="190"/>
      <c r="MOH18" s="190"/>
      <c r="MOI18" s="190"/>
      <c r="MOJ18" s="190"/>
      <c r="MOK18" s="190"/>
      <c r="MOL18" s="190"/>
      <c r="MOM18" s="190"/>
      <c r="MON18" s="190"/>
      <c r="MOO18" s="190"/>
      <c r="MOP18" s="190"/>
      <c r="MOQ18" s="190"/>
      <c r="MOR18" s="190"/>
      <c r="MOS18" s="190"/>
      <c r="MOT18" s="190"/>
      <c r="MOU18" s="190"/>
      <c r="MOV18" s="190"/>
      <c r="MOW18" s="190"/>
      <c r="MOX18" s="190"/>
      <c r="MOY18" s="190"/>
      <c r="MOZ18" s="190"/>
      <c r="MPA18" s="190"/>
      <c r="MPB18" s="190"/>
      <c r="MPC18" s="190"/>
      <c r="MPD18" s="190"/>
      <c r="MPE18" s="190"/>
      <c r="MPF18" s="190"/>
      <c r="MPG18" s="190"/>
      <c r="MPH18" s="190"/>
      <c r="MPI18" s="190"/>
      <c r="MPJ18" s="190"/>
      <c r="MPK18" s="190"/>
      <c r="MPL18" s="190"/>
      <c r="MPM18" s="190"/>
      <c r="MPN18" s="190"/>
      <c r="MPO18" s="190"/>
      <c r="MPP18" s="190"/>
      <c r="MPQ18" s="190"/>
      <c r="MPR18" s="190"/>
      <c r="MPS18" s="190"/>
      <c r="MPT18" s="190"/>
      <c r="MPU18" s="190"/>
      <c r="MPV18" s="190"/>
      <c r="MPW18" s="190"/>
      <c r="MPX18" s="190"/>
      <c r="MPY18" s="190"/>
      <c r="MPZ18" s="190"/>
      <c r="MQA18" s="190"/>
      <c r="MQB18" s="190"/>
      <c r="MQC18" s="190"/>
      <c r="MQD18" s="190"/>
      <c r="MQE18" s="190"/>
      <c r="MQF18" s="190"/>
      <c r="MQG18" s="190"/>
      <c r="MQH18" s="190"/>
      <c r="MQI18" s="190"/>
      <c r="MQJ18" s="190"/>
      <c r="MQK18" s="190"/>
      <c r="MQL18" s="190"/>
      <c r="MQM18" s="190"/>
      <c r="MQN18" s="190"/>
      <c r="MQO18" s="190"/>
      <c r="MQP18" s="190"/>
      <c r="MQQ18" s="190"/>
      <c r="MQR18" s="190"/>
      <c r="MQS18" s="190"/>
      <c r="MQT18" s="190"/>
      <c r="MQU18" s="190"/>
      <c r="MQV18" s="190"/>
      <c r="MQW18" s="190"/>
      <c r="MQX18" s="190"/>
      <c r="MQY18" s="190"/>
      <c r="MQZ18" s="190"/>
      <c r="MRA18" s="190"/>
      <c r="MRB18" s="190"/>
      <c r="MRC18" s="190"/>
      <c r="MRD18" s="190"/>
      <c r="MRE18" s="190"/>
      <c r="MRF18" s="190"/>
      <c r="MRG18" s="190"/>
      <c r="MRH18" s="190"/>
      <c r="MRI18" s="190"/>
      <c r="MRJ18" s="190"/>
      <c r="MRK18" s="190"/>
      <c r="MRL18" s="190"/>
      <c r="MRM18" s="190"/>
      <c r="MRN18" s="190"/>
      <c r="MRO18" s="190"/>
      <c r="MRP18" s="190"/>
      <c r="MRQ18" s="190"/>
      <c r="MRR18" s="190"/>
      <c r="MRS18" s="190"/>
      <c r="MRT18" s="190"/>
      <c r="MRU18" s="190"/>
      <c r="MRV18" s="190"/>
      <c r="MRW18" s="190"/>
      <c r="MRX18" s="190"/>
      <c r="MRY18" s="190"/>
      <c r="MRZ18" s="190"/>
      <c r="MSA18" s="190"/>
      <c r="MSB18" s="190"/>
      <c r="MSC18" s="190"/>
      <c r="MSD18" s="190"/>
      <c r="MSE18" s="190"/>
      <c r="MSF18" s="190"/>
      <c r="MSG18" s="190"/>
      <c r="MSH18" s="190"/>
      <c r="MSI18" s="190"/>
      <c r="MSJ18" s="190"/>
      <c r="MSK18" s="190"/>
      <c r="MSL18" s="190"/>
      <c r="MSM18" s="190"/>
      <c r="MSN18" s="190"/>
      <c r="MSO18" s="190"/>
      <c r="MSP18" s="190"/>
      <c r="MSQ18" s="190"/>
      <c r="MSR18" s="190"/>
      <c r="MSS18" s="190"/>
      <c r="MST18" s="190"/>
      <c r="MSU18" s="190"/>
      <c r="MSV18" s="190"/>
      <c r="MSW18" s="190"/>
      <c r="MSX18" s="190"/>
      <c r="MSY18" s="190"/>
      <c r="MSZ18" s="190"/>
      <c r="MTA18" s="190"/>
      <c r="MTB18" s="190"/>
      <c r="MTC18" s="190"/>
      <c r="MTD18" s="190"/>
      <c r="MTE18" s="190"/>
      <c r="MTF18" s="190"/>
      <c r="MTG18" s="190"/>
      <c r="MTH18" s="190"/>
      <c r="MTI18" s="190"/>
      <c r="MTJ18" s="190"/>
      <c r="MTK18" s="190"/>
      <c r="MTL18" s="190"/>
      <c r="MTM18" s="190"/>
      <c r="MTN18" s="190"/>
      <c r="MTO18" s="190"/>
      <c r="MTP18" s="190"/>
      <c r="MTQ18" s="190"/>
      <c r="MTR18" s="190"/>
      <c r="MTS18" s="190"/>
      <c r="MTT18" s="190"/>
      <c r="MTU18" s="190"/>
      <c r="MTV18" s="190"/>
      <c r="MTW18" s="190"/>
      <c r="MTX18" s="190"/>
      <c r="MTY18" s="190"/>
      <c r="MTZ18" s="190"/>
      <c r="MUA18" s="190"/>
      <c r="MUB18" s="190"/>
      <c r="MUC18" s="190"/>
      <c r="MUD18" s="190"/>
      <c r="MUE18" s="190"/>
      <c r="MUF18" s="190"/>
      <c r="MUG18" s="190"/>
      <c r="MUH18" s="190"/>
      <c r="MUI18" s="190"/>
      <c r="MUJ18" s="190"/>
      <c r="MUK18" s="190"/>
      <c r="MUL18" s="190"/>
      <c r="MUM18" s="190"/>
      <c r="MUN18" s="190"/>
      <c r="MUO18" s="190"/>
      <c r="MUP18" s="190"/>
      <c r="MUQ18" s="190"/>
      <c r="MUR18" s="190"/>
      <c r="MUS18" s="190"/>
      <c r="MUT18" s="190"/>
      <c r="MUU18" s="190"/>
      <c r="MUV18" s="190"/>
      <c r="MUW18" s="190"/>
      <c r="MUX18" s="190"/>
      <c r="MUY18" s="190"/>
      <c r="MUZ18" s="190"/>
      <c r="MVA18" s="190"/>
      <c r="MVB18" s="190"/>
      <c r="MVC18" s="190"/>
      <c r="MVD18" s="190"/>
      <c r="MVE18" s="190"/>
      <c r="MVF18" s="190"/>
      <c r="MVG18" s="190"/>
      <c r="MVH18" s="190"/>
      <c r="MVI18" s="190"/>
      <c r="MVJ18" s="190"/>
      <c r="MVK18" s="190"/>
      <c r="MVL18" s="190"/>
      <c r="MVM18" s="190"/>
      <c r="MVN18" s="190"/>
      <c r="MVO18" s="190"/>
      <c r="MVP18" s="190"/>
      <c r="MVQ18" s="190"/>
      <c r="MVR18" s="190"/>
      <c r="MVS18" s="190"/>
      <c r="MVT18" s="190"/>
      <c r="MVU18" s="190"/>
      <c r="MVV18" s="190"/>
      <c r="MVW18" s="190"/>
      <c r="MVX18" s="190"/>
      <c r="MVY18" s="190"/>
      <c r="MVZ18" s="190"/>
      <c r="MWA18" s="190"/>
      <c r="MWB18" s="190"/>
      <c r="MWC18" s="190"/>
      <c r="MWD18" s="190"/>
      <c r="MWE18" s="190"/>
      <c r="MWF18" s="190"/>
      <c r="MWG18" s="190"/>
      <c r="MWH18" s="190"/>
      <c r="MWI18" s="190"/>
      <c r="MWJ18" s="190"/>
      <c r="MWK18" s="190"/>
      <c r="MWL18" s="190"/>
      <c r="MWM18" s="190"/>
      <c r="MWN18" s="190"/>
      <c r="MWO18" s="190"/>
      <c r="MWP18" s="190"/>
      <c r="MWQ18" s="190"/>
      <c r="MWR18" s="190"/>
      <c r="MWS18" s="190"/>
      <c r="MWT18" s="190"/>
      <c r="MWU18" s="190"/>
      <c r="MWV18" s="190"/>
      <c r="MWW18" s="190"/>
      <c r="MWX18" s="190"/>
      <c r="MWY18" s="190"/>
      <c r="MWZ18" s="190"/>
      <c r="MXA18" s="190"/>
      <c r="MXB18" s="190"/>
      <c r="MXC18" s="190"/>
      <c r="MXD18" s="190"/>
      <c r="MXE18" s="190"/>
      <c r="MXF18" s="190"/>
      <c r="MXG18" s="190"/>
      <c r="MXH18" s="190"/>
      <c r="MXI18" s="190"/>
      <c r="MXJ18" s="190"/>
      <c r="MXK18" s="190"/>
      <c r="MXL18" s="190"/>
      <c r="MXM18" s="190"/>
      <c r="MXN18" s="190"/>
      <c r="MXO18" s="190"/>
      <c r="MXP18" s="190"/>
      <c r="MXQ18" s="190"/>
      <c r="MXR18" s="190"/>
      <c r="MXS18" s="190"/>
      <c r="MXT18" s="190"/>
      <c r="MXU18" s="190"/>
      <c r="MXV18" s="190"/>
      <c r="MXW18" s="190"/>
      <c r="MXX18" s="190"/>
      <c r="MXY18" s="190"/>
      <c r="MXZ18" s="190"/>
      <c r="MYA18" s="190"/>
      <c r="MYB18" s="190"/>
      <c r="MYC18" s="190"/>
      <c r="MYD18" s="190"/>
      <c r="MYE18" s="190"/>
      <c r="MYF18" s="190"/>
      <c r="MYG18" s="190"/>
      <c r="MYH18" s="190"/>
      <c r="MYI18" s="190"/>
      <c r="MYJ18" s="190"/>
      <c r="MYK18" s="190"/>
      <c r="MYL18" s="190"/>
      <c r="MYM18" s="190"/>
      <c r="MYN18" s="190"/>
      <c r="MYO18" s="190"/>
      <c r="MYP18" s="190"/>
      <c r="MYQ18" s="190"/>
      <c r="MYR18" s="190"/>
      <c r="MYS18" s="190"/>
      <c r="MYT18" s="190"/>
      <c r="MYU18" s="190"/>
      <c r="MYV18" s="190"/>
      <c r="MYW18" s="190"/>
      <c r="MYX18" s="190"/>
      <c r="MYY18" s="190"/>
      <c r="MYZ18" s="190"/>
      <c r="MZA18" s="190"/>
      <c r="MZB18" s="190"/>
      <c r="MZC18" s="190"/>
      <c r="MZD18" s="190"/>
      <c r="MZE18" s="190"/>
      <c r="MZF18" s="190"/>
      <c r="MZG18" s="190"/>
      <c r="MZH18" s="190"/>
      <c r="MZI18" s="190"/>
      <c r="MZJ18" s="190"/>
      <c r="MZK18" s="190"/>
      <c r="MZL18" s="190"/>
      <c r="MZM18" s="190"/>
      <c r="MZN18" s="190"/>
      <c r="MZO18" s="190"/>
      <c r="MZP18" s="190"/>
      <c r="MZQ18" s="190"/>
      <c r="MZR18" s="190"/>
      <c r="MZS18" s="190"/>
      <c r="MZT18" s="190"/>
      <c r="MZU18" s="190"/>
      <c r="MZV18" s="190"/>
      <c r="MZW18" s="190"/>
      <c r="MZX18" s="190"/>
      <c r="MZY18" s="190"/>
      <c r="MZZ18" s="190"/>
      <c r="NAA18" s="190"/>
      <c r="NAB18" s="190"/>
      <c r="NAC18" s="190"/>
      <c r="NAD18" s="190"/>
      <c r="NAE18" s="190"/>
      <c r="NAF18" s="190"/>
      <c r="NAG18" s="190"/>
      <c r="NAH18" s="190"/>
      <c r="NAI18" s="190"/>
      <c r="NAJ18" s="190"/>
      <c r="NAK18" s="190"/>
      <c r="NAL18" s="190"/>
      <c r="NAM18" s="190"/>
      <c r="NAN18" s="190"/>
      <c r="NAO18" s="190"/>
      <c r="NAP18" s="190"/>
      <c r="NAQ18" s="190"/>
      <c r="NAR18" s="190"/>
      <c r="NAS18" s="190"/>
      <c r="NAT18" s="190"/>
      <c r="NAU18" s="190"/>
      <c r="NAV18" s="190"/>
      <c r="NAW18" s="190"/>
      <c r="NAX18" s="190"/>
      <c r="NAY18" s="190"/>
      <c r="NAZ18" s="190"/>
      <c r="NBA18" s="190"/>
      <c r="NBB18" s="190"/>
      <c r="NBC18" s="190"/>
      <c r="NBD18" s="190"/>
      <c r="NBE18" s="190"/>
      <c r="NBF18" s="190"/>
      <c r="NBG18" s="190"/>
      <c r="NBH18" s="190"/>
      <c r="NBI18" s="190"/>
      <c r="NBJ18" s="190"/>
      <c r="NBK18" s="190"/>
      <c r="NBL18" s="190"/>
      <c r="NBM18" s="190"/>
      <c r="NBN18" s="190"/>
      <c r="NBO18" s="190"/>
      <c r="NBP18" s="190"/>
      <c r="NBQ18" s="190"/>
      <c r="NBR18" s="190"/>
      <c r="NBS18" s="190"/>
      <c r="NBT18" s="190"/>
      <c r="NBU18" s="190"/>
      <c r="NBV18" s="190"/>
      <c r="NBW18" s="190"/>
      <c r="NBX18" s="190"/>
      <c r="NBY18" s="190"/>
      <c r="NBZ18" s="190"/>
      <c r="NCA18" s="190"/>
      <c r="NCB18" s="190"/>
      <c r="NCC18" s="190"/>
      <c r="NCD18" s="190"/>
      <c r="NCE18" s="190"/>
      <c r="NCF18" s="190"/>
      <c r="NCG18" s="190"/>
      <c r="NCH18" s="190"/>
      <c r="NCI18" s="190"/>
      <c r="NCJ18" s="190"/>
      <c r="NCK18" s="190"/>
      <c r="NCL18" s="190"/>
      <c r="NCM18" s="190"/>
      <c r="NCN18" s="190"/>
      <c r="NCO18" s="190"/>
      <c r="NCP18" s="190"/>
      <c r="NCQ18" s="190"/>
      <c r="NCR18" s="190"/>
      <c r="NCS18" s="190"/>
      <c r="NCT18" s="190"/>
      <c r="NCU18" s="190"/>
      <c r="NCV18" s="190"/>
      <c r="NCW18" s="190"/>
      <c r="NCX18" s="190"/>
      <c r="NCY18" s="190"/>
      <c r="NCZ18" s="190"/>
      <c r="NDA18" s="190"/>
      <c r="NDB18" s="190"/>
      <c r="NDC18" s="190"/>
      <c r="NDD18" s="190"/>
      <c r="NDE18" s="190"/>
      <c r="NDF18" s="190"/>
      <c r="NDG18" s="190"/>
      <c r="NDH18" s="190"/>
      <c r="NDI18" s="190"/>
      <c r="NDJ18" s="190"/>
      <c r="NDK18" s="190"/>
      <c r="NDL18" s="190"/>
      <c r="NDM18" s="190"/>
      <c r="NDN18" s="190"/>
      <c r="NDO18" s="190"/>
      <c r="NDP18" s="190"/>
      <c r="NDQ18" s="190"/>
      <c r="NDR18" s="190"/>
      <c r="NDS18" s="190"/>
      <c r="NDT18" s="190"/>
      <c r="NDU18" s="190"/>
      <c r="NDV18" s="190"/>
      <c r="NDW18" s="190"/>
      <c r="NDX18" s="190"/>
      <c r="NDY18" s="190"/>
      <c r="NDZ18" s="190"/>
      <c r="NEA18" s="190"/>
      <c r="NEB18" s="190"/>
      <c r="NEC18" s="190"/>
      <c r="NED18" s="190"/>
      <c r="NEE18" s="190"/>
      <c r="NEF18" s="190"/>
      <c r="NEG18" s="190"/>
      <c r="NEH18" s="190"/>
      <c r="NEI18" s="190"/>
      <c r="NEJ18" s="190"/>
      <c r="NEK18" s="190"/>
      <c r="NEL18" s="190"/>
      <c r="NEM18" s="190"/>
      <c r="NEN18" s="190"/>
      <c r="NEO18" s="190"/>
      <c r="NEP18" s="190"/>
      <c r="NEQ18" s="190"/>
      <c r="NER18" s="190"/>
      <c r="NES18" s="190"/>
      <c r="NET18" s="190"/>
      <c r="NEU18" s="190"/>
      <c r="NEV18" s="190"/>
      <c r="NEW18" s="190"/>
      <c r="NEX18" s="190"/>
      <c r="NEY18" s="190"/>
      <c r="NEZ18" s="190"/>
      <c r="NFA18" s="190"/>
      <c r="NFB18" s="190"/>
      <c r="NFC18" s="190"/>
      <c r="NFD18" s="190"/>
      <c r="NFE18" s="190"/>
      <c r="NFF18" s="190"/>
      <c r="NFG18" s="190"/>
      <c r="NFH18" s="190"/>
      <c r="NFI18" s="190"/>
      <c r="NFJ18" s="190"/>
      <c r="NFK18" s="190"/>
      <c r="NFL18" s="190"/>
      <c r="NFM18" s="190"/>
      <c r="NFN18" s="190"/>
      <c r="NFO18" s="190"/>
      <c r="NFP18" s="190"/>
      <c r="NFQ18" s="190"/>
      <c r="NFR18" s="190"/>
      <c r="NFS18" s="190"/>
      <c r="NFT18" s="190"/>
      <c r="NFU18" s="190"/>
      <c r="NFV18" s="190"/>
      <c r="NFW18" s="190"/>
      <c r="NFX18" s="190"/>
      <c r="NFY18" s="190"/>
      <c r="NFZ18" s="190"/>
      <c r="NGA18" s="190"/>
      <c r="NGB18" s="190"/>
      <c r="NGC18" s="190"/>
      <c r="NGD18" s="190"/>
      <c r="NGE18" s="190"/>
      <c r="NGF18" s="190"/>
      <c r="NGG18" s="190"/>
      <c r="NGH18" s="190"/>
      <c r="NGI18" s="190"/>
      <c r="NGJ18" s="190"/>
      <c r="NGK18" s="190"/>
      <c r="NGL18" s="190"/>
      <c r="NGM18" s="190"/>
      <c r="NGN18" s="190"/>
      <c r="NGO18" s="190"/>
      <c r="NGP18" s="190"/>
      <c r="NGQ18" s="190"/>
      <c r="NGR18" s="190"/>
      <c r="NGS18" s="190"/>
      <c r="NGT18" s="190"/>
      <c r="NGU18" s="190"/>
      <c r="NGV18" s="190"/>
      <c r="NGW18" s="190"/>
      <c r="NGX18" s="190"/>
      <c r="NGY18" s="190"/>
      <c r="NGZ18" s="190"/>
      <c r="NHA18" s="190"/>
      <c r="NHB18" s="190"/>
      <c r="NHC18" s="190"/>
      <c r="NHD18" s="190"/>
      <c r="NHE18" s="190"/>
      <c r="NHF18" s="190"/>
      <c r="NHG18" s="190"/>
      <c r="NHH18" s="190"/>
      <c r="NHI18" s="190"/>
      <c r="NHJ18" s="190"/>
      <c r="NHK18" s="190"/>
      <c r="NHL18" s="190"/>
      <c r="NHM18" s="190"/>
      <c r="NHN18" s="190"/>
      <c r="NHO18" s="190"/>
      <c r="NHP18" s="190"/>
      <c r="NHQ18" s="190"/>
      <c r="NHR18" s="190"/>
      <c r="NHS18" s="190"/>
      <c r="NHT18" s="190"/>
      <c r="NHU18" s="190"/>
      <c r="NHV18" s="190"/>
      <c r="NHW18" s="190"/>
      <c r="NHX18" s="190"/>
      <c r="NHY18" s="190"/>
      <c r="NHZ18" s="190"/>
      <c r="NIA18" s="190"/>
      <c r="NIB18" s="190"/>
      <c r="NIC18" s="190"/>
      <c r="NID18" s="190"/>
      <c r="NIE18" s="190"/>
      <c r="NIF18" s="190"/>
      <c r="NIG18" s="190"/>
      <c r="NIH18" s="190"/>
      <c r="NII18" s="190"/>
      <c r="NIJ18" s="190"/>
      <c r="NIK18" s="190"/>
      <c r="NIL18" s="190"/>
      <c r="NIM18" s="190"/>
      <c r="NIN18" s="190"/>
      <c r="NIO18" s="190"/>
      <c r="NIP18" s="190"/>
      <c r="NIQ18" s="190"/>
      <c r="NIR18" s="190"/>
      <c r="NIS18" s="190"/>
      <c r="NIT18" s="190"/>
      <c r="NIU18" s="190"/>
      <c r="NIV18" s="190"/>
      <c r="NIW18" s="190"/>
      <c r="NIX18" s="190"/>
      <c r="NIY18" s="190"/>
      <c r="NIZ18" s="190"/>
      <c r="NJA18" s="190"/>
      <c r="NJB18" s="190"/>
      <c r="NJC18" s="190"/>
      <c r="NJD18" s="190"/>
      <c r="NJE18" s="190"/>
      <c r="NJF18" s="190"/>
      <c r="NJG18" s="190"/>
      <c r="NJH18" s="190"/>
      <c r="NJI18" s="190"/>
      <c r="NJJ18" s="190"/>
      <c r="NJK18" s="190"/>
      <c r="NJL18" s="190"/>
      <c r="NJM18" s="190"/>
      <c r="NJN18" s="190"/>
      <c r="NJO18" s="190"/>
      <c r="NJP18" s="190"/>
      <c r="NJQ18" s="190"/>
      <c r="NJR18" s="190"/>
      <c r="NJS18" s="190"/>
      <c r="NJT18" s="190"/>
      <c r="NJU18" s="190"/>
      <c r="NJV18" s="190"/>
      <c r="NJW18" s="190"/>
      <c r="NJX18" s="190"/>
      <c r="NJY18" s="190"/>
      <c r="NJZ18" s="190"/>
      <c r="NKA18" s="190"/>
      <c r="NKB18" s="190"/>
      <c r="NKC18" s="190"/>
      <c r="NKD18" s="190"/>
      <c r="NKE18" s="190"/>
      <c r="NKF18" s="190"/>
      <c r="NKG18" s="190"/>
      <c r="NKH18" s="190"/>
      <c r="NKI18" s="190"/>
      <c r="NKJ18" s="190"/>
      <c r="NKK18" s="190"/>
      <c r="NKL18" s="190"/>
      <c r="NKM18" s="190"/>
      <c r="NKN18" s="190"/>
      <c r="NKO18" s="190"/>
      <c r="NKP18" s="190"/>
      <c r="NKQ18" s="190"/>
      <c r="NKR18" s="190"/>
      <c r="NKS18" s="190"/>
      <c r="NKT18" s="190"/>
      <c r="NKU18" s="190"/>
      <c r="NKV18" s="190"/>
      <c r="NKW18" s="190"/>
      <c r="NKX18" s="190"/>
      <c r="NKY18" s="190"/>
      <c r="NKZ18" s="190"/>
      <c r="NLA18" s="190"/>
      <c r="NLB18" s="190"/>
      <c r="NLC18" s="190"/>
      <c r="NLD18" s="190"/>
      <c r="NLE18" s="190"/>
      <c r="NLF18" s="190"/>
      <c r="NLG18" s="190"/>
      <c r="NLH18" s="190"/>
      <c r="NLI18" s="190"/>
      <c r="NLJ18" s="190"/>
      <c r="NLK18" s="190"/>
      <c r="NLL18" s="190"/>
      <c r="NLM18" s="190"/>
      <c r="NLN18" s="190"/>
      <c r="NLO18" s="190"/>
      <c r="NLP18" s="190"/>
      <c r="NLQ18" s="190"/>
      <c r="NLR18" s="190"/>
      <c r="NLS18" s="190"/>
      <c r="NLT18" s="190"/>
      <c r="NLU18" s="190"/>
      <c r="NLV18" s="190"/>
      <c r="NLW18" s="190"/>
      <c r="NLX18" s="190"/>
      <c r="NLY18" s="190"/>
      <c r="NLZ18" s="190"/>
      <c r="NMA18" s="190"/>
      <c r="NMB18" s="190"/>
      <c r="NMC18" s="190"/>
      <c r="NMD18" s="190"/>
      <c r="NME18" s="190"/>
      <c r="NMF18" s="190"/>
      <c r="NMG18" s="190"/>
      <c r="NMH18" s="190"/>
      <c r="NMI18" s="190"/>
      <c r="NMJ18" s="190"/>
      <c r="NMK18" s="190"/>
      <c r="NML18" s="190"/>
      <c r="NMM18" s="190"/>
      <c r="NMN18" s="190"/>
      <c r="NMO18" s="190"/>
      <c r="NMP18" s="190"/>
      <c r="NMQ18" s="190"/>
      <c r="NMR18" s="190"/>
      <c r="NMS18" s="190"/>
      <c r="NMT18" s="190"/>
      <c r="NMU18" s="190"/>
      <c r="NMV18" s="190"/>
      <c r="NMW18" s="190"/>
      <c r="NMX18" s="190"/>
      <c r="NMY18" s="190"/>
      <c r="NMZ18" s="190"/>
      <c r="NNA18" s="190"/>
      <c r="NNB18" s="190"/>
      <c r="NNC18" s="190"/>
      <c r="NND18" s="190"/>
      <c r="NNE18" s="190"/>
      <c r="NNF18" s="190"/>
      <c r="NNG18" s="190"/>
      <c r="NNH18" s="190"/>
      <c r="NNI18" s="190"/>
      <c r="NNJ18" s="190"/>
      <c r="NNK18" s="190"/>
      <c r="NNL18" s="190"/>
      <c r="NNM18" s="190"/>
      <c r="NNN18" s="190"/>
      <c r="NNO18" s="190"/>
      <c r="NNP18" s="190"/>
      <c r="NNQ18" s="190"/>
      <c r="NNR18" s="190"/>
      <c r="NNS18" s="190"/>
      <c r="NNT18" s="190"/>
      <c r="NNU18" s="190"/>
      <c r="NNV18" s="190"/>
      <c r="NNW18" s="190"/>
      <c r="NNX18" s="190"/>
      <c r="NNY18" s="190"/>
      <c r="NNZ18" s="190"/>
      <c r="NOA18" s="190"/>
      <c r="NOB18" s="190"/>
      <c r="NOC18" s="190"/>
      <c r="NOD18" s="190"/>
      <c r="NOE18" s="190"/>
      <c r="NOF18" s="190"/>
      <c r="NOG18" s="190"/>
      <c r="NOH18" s="190"/>
      <c r="NOI18" s="190"/>
      <c r="NOJ18" s="190"/>
      <c r="NOK18" s="190"/>
      <c r="NOL18" s="190"/>
      <c r="NOM18" s="190"/>
      <c r="NON18" s="190"/>
      <c r="NOO18" s="190"/>
      <c r="NOP18" s="190"/>
      <c r="NOQ18" s="190"/>
      <c r="NOR18" s="190"/>
      <c r="NOS18" s="190"/>
      <c r="NOT18" s="190"/>
      <c r="NOU18" s="190"/>
      <c r="NOV18" s="190"/>
      <c r="NOW18" s="190"/>
      <c r="NOX18" s="190"/>
      <c r="NOY18" s="190"/>
      <c r="NOZ18" s="190"/>
      <c r="NPA18" s="190"/>
      <c r="NPB18" s="190"/>
      <c r="NPC18" s="190"/>
      <c r="NPD18" s="190"/>
      <c r="NPE18" s="190"/>
      <c r="NPF18" s="190"/>
      <c r="NPG18" s="190"/>
      <c r="NPH18" s="190"/>
      <c r="NPI18" s="190"/>
      <c r="NPJ18" s="190"/>
      <c r="NPK18" s="190"/>
      <c r="NPL18" s="190"/>
      <c r="NPM18" s="190"/>
      <c r="NPN18" s="190"/>
      <c r="NPO18" s="190"/>
      <c r="NPP18" s="190"/>
      <c r="NPQ18" s="190"/>
      <c r="NPR18" s="190"/>
      <c r="NPS18" s="190"/>
      <c r="NPT18" s="190"/>
      <c r="NPU18" s="190"/>
      <c r="NPV18" s="190"/>
      <c r="NPW18" s="190"/>
      <c r="NPX18" s="190"/>
      <c r="NPY18" s="190"/>
      <c r="NPZ18" s="190"/>
      <c r="NQA18" s="190"/>
      <c r="NQB18" s="190"/>
      <c r="NQC18" s="190"/>
      <c r="NQD18" s="190"/>
      <c r="NQE18" s="190"/>
      <c r="NQF18" s="190"/>
      <c r="NQG18" s="190"/>
      <c r="NQH18" s="190"/>
      <c r="NQI18" s="190"/>
      <c r="NQJ18" s="190"/>
      <c r="NQK18" s="190"/>
      <c r="NQL18" s="190"/>
      <c r="NQM18" s="190"/>
      <c r="NQN18" s="190"/>
      <c r="NQO18" s="190"/>
      <c r="NQP18" s="190"/>
      <c r="NQQ18" s="190"/>
      <c r="NQR18" s="190"/>
      <c r="NQS18" s="190"/>
      <c r="NQT18" s="190"/>
      <c r="NQU18" s="190"/>
      <c r="NQV18" s="190"/>
      <c r="NQW18" s="190"/>
      <c r="NQX18" s="190"/>
      <c r="NQY18" s="190"/>
      <c r="NQZ18" s="190"/>
      <c r="NRA18" s="190"/>
      <c r="NRB18" s="190"/>
      <c r="NRC18" s="190"/>
      <c r="NRD18" s="190"/>
      <c r="NRE18" s="190"/>
      <c r="NRF18" s="190"/>
      <c r="NRG18" s="190"/>
      <c r="NRH18" s="190"/>
      <c r="NRI18" s="190"/>
      <c r="NRJ18" s="190"/>
      <c r="NRK18" s="190"/>
      <c r="NRL18" s="190"/>
      <c r="NRM18" s="190"/>
      <c r="NRN18" s="190"/>
      <c r="NRO18" s="190"/>
      <c r="NRP18" s="190"/>
      <c r="NRQ18" s="190"/>
      <c r="NRR18" s="190"/>
      <c r="NRS18" s="190"/>
      <c r="NRT18" s="190"/>
      <c r="NRU18" s="190"/>
      <c r="NRV18" s="190"/>
      <c r="NRW18" s="190"/>
      <c r="NRX18" s="190"/>
      <c r="NRY18" s="190"/>
      <c r="NRZ18" s="190"/>
      <c r="NSA18" s="190"/>
      <c r="NSB18" s="190"/>
      <c r="NSC18" s="190"/>
      <c r="NSD18" s="190"/>
      <c r="NSE18" s="190"/>
      <c r="NSF18" s="190"/>
      <c r="NSG18" s="190"/>
      <c r="NSH18" s="190"/>
      <c r="NSI18" s="190"/>
      <c r="NSJ18" s="190"/>
      <c r="NSK18" s="190"/>
      <c r="NSL18" s="190"/>
      <c r="NSM18" s="190"/>
      <c r="NSN18" s="190"/>
      <c r="NSO18" s="190"/>
      <c r="NSP18" s="190"/>
      <c r="NSQ18" s="190"/>
      <c r="NSR18" s="190"/>
      <c r="NSS18" s="190"/>
      <c r="NST18" s="190"/>
      <c r="NSU18" s="190"/>
      <c r="NSV18" s="190"/>
      <c r="NSW18" s="190"/>
      <c r="NSX18" s="190"/>
      <c r="NSY18" s="190"/>
      <c r="NSZ18" s="190"/>
      <c r="NTA18" s="190"/>
      <c r="NTB18" s="190"/>
      <c r="NTC18" s="190"/>
      <c r="NTD18" s="190"/>
      <c r="NTE18" s="190"/>
      <c r="NTF18" s="190"/>
      <c r="NTG18" s="190"/>
      <c r="NTH18" s="190"/>
      <c r="NTI18" s="190"/>
      <c r="NTJ18" s="190"/>
      <c r="NTK18" s="190"/>
      <c r="NTL18" s="190"/>
      <c r="NTM18" s="190"/>
      <c r="NTN18" s="190"/>
      <c r="NTO18" s="190"/>
      <c r="NTP18" s="190"/>
      <c r="NTQ18" s="190"/>
      <c r="NTR18" s="190"/>
      <c r="NTS18" s="190"/>
      <c r="NTT18" s="190"/>
      <c r="NTU18" s="190"/>
      <c r="NTV18" s="190"/>
      <c r="NTW18" s="190"/>
      <c r="NTX18" s="190"/>
      <c r="NTY18" s="190"/>
      <c r="NTZ18" s="190"/>
      <c r="NUA18" s="190"/>
      <c r="NUB18" s="190"/>
      <c r="NUC18" s="190"/>
      <c r="NUD18" s="190"/>
      <c r="NUE18" s="190"/>
      <c r="NUF18" s="190"/>
      <c r="NUG18" s="190"/>
      <c r="NUH18" s="190"/>
      <c r="NUI18" s="190"/>
      <c r="NUJ18" s="190"/>
      <c r="NUK18" s="190"/>
      <c r="NUL18" s="190"/>
      <c r="NUM18" s="190"/>
      <c r="NUN18" s="190"/>
      <c r="NUO18" s="190"/>
      <c r="NUP18" s="190"/>
      <c r="NUQ18" s="190"/>
      <c r="NUR18" s="190"/>
      <c r="NUS18" s="190"/>
      <c r="NUT18" s="190"/>
      <c r="NUU18" s="190"/>
      <c r="NUV18" s="190"/>
      <c r="NUW18" s="190"/>
      <c r="NUX18" s="190"/>
      <c r="NUY18" s="190"/>
      <c r="NUZ18" s="190"/>
      <c r="NVA18" s="190"/>
      <c r="NVB18" s="190"/>
      <c r="NVC18" s="190"/>
      <c r="NVD18" s="190"/>
      <c r="NVE18" s="190"/>
      <c r="NVF18" s="190"/>
      <c r="NVG18" s="190"/>
      <c r="NVH18" s="190"/>
      <c r="NVI18" s="190"/>
      <c r="NVJ18" s="190"/>
      <c r="NVK18" s="190"/>
      <c r="NVL18" s="190"/>
      <c r="NVM18" s="190"/>
      <c r="NVN18" s="190"/>
      <c r="NVO18" s="190"/>
      <c r="NVP18" s="190"/>
      <c r="NVQ18" s="190"/>
      <c r="NVR18" s="190"/>
      <c r="NVS18" s="190"/>
      <c r="NVT18" s="190"/>
      <c r="NVU18" s="190"/>
      <c r="NVV18" s="190"/>
      <c r="NVW18" s="190"/>
      <c r="NVX18" s="190"/>
      <c r="NVY18" s="190"/>
      <c r="NVZ18" s="190"/>
      <c r="NWA18" s="190"/>
      <c r="NWB18" s="190"/>
      <c r="NWC18" s="190"/>
      <c r="NWD18" s="190"/>
      <c r="NWE18" s="190"/>
      <c r="NWF18" s="190"/>
      <c r="NWG18" s="190"/>
      <c r="NWH18" s="190"/>
      <c r="NWI18" s="190"/>
      <c r="NWJ18" s="190"/>
      <c r="NWK18" s="190"/>
      <c r="NWL18" s="190"/>
      <c r="NWM18" s="190"/>
      <c r="NWN18" s="190"/>
      <c r="NWO18" s="190"/>
      <c r="NWP18" s="190"/>
      <c r="NWQ18" s="190"/>
      <c r="NWR18" s="190"/>
      <c r="NWS18" s="190"/>
      <c r="NWT18" s="190"/>
      <c r="NWU18" s="190"/>
      <c r="NWV18" s="190"/>
      <c r="NWW18" s="190"/>
      <c r="NWX18" s="190"/>
      <c r="NWY18" s="190"/>
      <c r="NWZ18" s="190"/>
      <c r="NXA18" s="190"/>
      <c r="NXB18" s="190"/>
      <c r="NXC18" s="190"/>
      <c r="NXD18" s="190"/>
      <c r="NXE18" s="190"/>
      <c r="NXF18" s="190"/>
      <c r="NXG18" s="190"/>
      <c r="NXH18" s="190"/>
      <c r="NXI18" s="190"/>
      <c r="NXJ18" s="190"/>
      <c r="NXK18" s="190"/>
      <c r="NXL18" s="190"/>
      <c r="NXM18" s="190"/>
      <c r="NXN18" s="190"/>
      <c r="NXO18" s="190"/>
      <c r="NXP18" s="190"/>
      <c r="NXQ18" s="190"/>
      <c r="NXR18" s="190"/>
      <c r="NXS18" s="190"/>
      <c r="NXT18" s="190"/>
      <c r="NXU18" s="190"/>
      <c r="NXV18" s="190"/>
      <c r="NXW18" s="190"/>
      <c r="NXX18" s="190"/>
      <c r="NXY18" s="190"/>
      <c r="NXZ18" s="190"/>
      <c r="NYA18" s="190"/>
      <c r="NYB18" s="190"/>
      <c r="NYC18" s="190"/>
      <c r="NYD18" s="190"/>
      <c r="NYE18" s="190"/>
      <c r="NYF18" s="190"/>
      <c r="NYG18" s="190"/>
      <c r="NYH18" s="190"/>
      <c r="NYI18" s="190"/>
      <c r="NYJ18" s="190"/>
      <c r="NYK18" s="190"/>
      <c r="NYL18" s="190"/>
      <c r="NYM18" s="190"/>
      <c r="NYN18" s="190"/>
      <c r="NYO18" s="190"/>
      <c r="NYP18" s="190"/>
      <c r="NYQ18" s="190"/>
      <c r="NYR18" s="190"/>
      <c r="NYS18" s="190"/>
      <c r="NYT18" s="190"/>
      <c r="NYU18" s="190"/>
      <c r="NYV18" s="190"/>
      <c r="NYW18" s="190"/>
      <c r="NYX18" s="190"/>
      <c r="NYY18" s="190"/>
      <c r="NYZ18" s="190"/>
      <c r="NZA18" s="190"/>
      <c r="NZB18" s="190"/>
      <c r="NZC18" s="190"/>
      <c r="NZD18" s="190"/>
      <c r="NZE18" s="190"/>
      <c r="NZF18" s="190"/>
      <c r="NZG18" s="190"/>
      <c r="NZH18" s="190"/>
      <c r="NZI18" s="190"/>
      <c r="NZJ18" s="190"/>
      <c r="NZK18" s="190"/>
      <c r="NZL18" s="190"/>
      <c r="NZM18" s="190"/>
      <c r="NZN18" s="190"/>
      <c r="NZO18" s="190"/>
      <c r="NZP18" s="190"/>
      <c r="NZQ18" s="190"/>
      <c r="NZR18" s="190"/>
      <c r="NZS18" s="190"/>
      <c r="NZT18" s="190"/>
      <c r="NZU18" s="190"/>
      <c r="NZV18" s="190"/>
      <c r="NZW18" s="190"/>
      <c r="NZX18" s="190"/>
      <c r="NZY18" s="190"/>
      <c r="NZZ18" s="190"/>
      <c r="OAA18" s="190"/>
      <c r="OAB18" s="190"/>
      <c r="OAC18" s="190"/>
      <c r="OAD18" s="190"/>
      <c r="OAE18" s="190"/>
      <c r="OAF18" s="190"/>
      <c r="OAG18" s="190"/>
      <c r="OAH18" s="190"/>
      <c r="OAI18" s="190"/>
      <c r="OAJ18" s="190"/>
      <c r="OAK18" s="190"/>
      <c r="OAL18" s="190"/>
      <c r="OAM18" s="190"/>
      <c r="OAN18" s="190"/>
      <c r="OAO18" s="190"/>
      <c r="OAP18" s="190"/>
      <c r="OAQ18" s="190"/>
      <c r="OAR18" s="190"/>
      <c r="OAS18" s="190"/>
      <c r="OAT18" s="190"/>
      <c r="OAU18" s="190"/>
      <c r="OAV18" s="190"/>
      <c r="OAW18" s="190"/>
      <c r="OAX18" s="190"/>
      <c r="OAY18" s="190"/>
      <c r="OAZ18" s="190"/>
      <c r="OBA18" s="190"/>
      <c r="OBB18" s="190"/>
      <c r="OBC18" s="190"/>
      <c r="OBD18" s="190"/>
      <c r="OBE18" s="190"/>
      <c r="OBF18" s="190"/>
      <c r="OBG18" s="190"/>
      <c r="OBH18" s="190"/>
      <c r="OBI18" s="190"/>
      <c r="OBJ18" s="190"/>
      <c r="OBK18" s="190"/>
      <c r="OBL18" s="190"/>
      <c r="OBM18" s="190"/>
      <c r="OBN18" s="190"/>
      <c r="OBO18" s="190"/>
      <c r="OBP18" s="190"/>
      <c r="OBQ18" s="190"/>
      <c r="OBR18" s="190"/>
      <c r="OBS18" s="190"/>
      <c r="OBT18" s="190"/>
      <c r="OBU18" s="190"/>
      <c r="OBV18" s="190"/>
      <c r="OBW18" s="190"/>
      <c r="OBX18" s="190"/>
      <c r="OBY18" s="190"/>
      <c r="OBZ18" s="190"/>
      <c r="OCA18" s="190"/>
      <c r="OCB18" s="190"/>
      <c r="OCC18" s="190"/>
      <c r="OCD18" s="190"/>
      <c r="OCE18" s="190"/>
      <c r="OCF18" s="190"/>
      <c r="OCG18" s="190"/>
      <c r="OCH18" s="190"/>
      <c r="OCI18" s="190"/>
      <c r="OCJ18" s="190"/>
      <c r="OCK18" s="190"/>
      <c r="OCL18" s="190"/>
      <c r="OCM18" s="190"/>
      <c r="OCN18" s="190"/>
      <c r="OCO18" s="190"/>
      <c r="OCP18" s="190"/>
      <c r="OCQ18" s="190"/>
      <c r="OCR18" s="190"/>
      <c r="OCS18" s="190"/>
      <c r="OCT18" s="190"/>
      <c r="OCU18" s="190"/>
      <c r="OCV18" s="190"/>
      <c r="OCW18" s="190"/>
      <c r="OCX18" s="190"/>
      <c r="OCY18" s="190"/>
      <c r="OCZ18" s="190"/>
      <c r="ODA18" s="190"/>
      <c r="ODB18" s="190"/>
      <c r="ODC18" s="190"/>
      <c r="ODD18" s="190"/>
      <c r="ODE18" s="190"/>
      <c r="ODF18" s="190"/>
      <c r="ODG18" s="190"/>
      <c r="ODH18" s="190"/>
      <c r="ODI18" s="190"/>
      <c r="ODJ18" s="190"/>
      <c r="ODK18" s="190"/>
      <c r="ODL18" s="190"/>
      <c r="ODM18" s="190"/>
      <c r="ODN18" s="190"/>
      <c r="ODO18" s="190"/>
      <c r="ODP18" s="190"/>
      <c r="ODQ18" s="190"/>
      <c r="ODR18" s="190"/>
      <c r="ODS18" s="190"/>
      <c r="ODT18" s="190"/>
      <c r="ODU18" s="190"/>
      <c r="ODV18" s="190"/>
      <c r="ODW18" s="190"/>
      <c r="ODX18" s="190"/>
      <c r="ODY18" s="190"/>
      <c r="ODZ18" s="190"/>
      <c r="OEA18" s="190"/>
      <c r="OEB18" s="190"/>
      <c r="OEC18" s="190"/>
      <c r="OED18" s="190"/>
      <c r="OEE18" s="190"/>
      <c r="OEF18" s="190"/>
      <c r="OEG18" s="190"/>
      <c r="OEH18" s="190"/>
      <c r="OEI18" s="190"/>
      <c r="OEJ18" s="190"/>
      <c r="OEK18" s="190"/>
      <c r="OEL18" s="190"/>
      <c r="OEM18" s="190"/>
      <c r="OEN18" s="190"/>
      <c r="OEO18" s="190"/>
      <c r="OEP18" s="190"/>
      <c r="OEQ18" s="190"/>
      <c r="OER18" s="190"/>
      <c r="OES18" s="190"/>
      <c r="OET18" s="190"/>
      <c r="OEU18" s="190"/>
      <c r="OEV18" s="190"/>
      <c r="OEW18" s="190"/>
      <c r="OEX18" s="190"/>
      <c r="OEY18" s="190"/>
      <c r="OEZ18" s="190"/>
      <c r="OFA18" s="190"/>
      <c r="OFB18" s="190"/>
      <c r="OFC18" s="190"/>
      <c r="OFD18" s="190"/>
      <c r="OFE18" s="190"/>
      <c r="OFF18" s="190"/>
      <c r="OFG18" s="190"/>
      <c r="OFH18" s="190"/>
      <c r="OFI18" s="190"/>
      <c r="OFJ18" s="190"/>
      <c r="OFK18" s="190"/>
      <c r="OFL18" s="190"/>
      <c r="OFM18" s="190"/>
      <c r="OFN18" s="190"/>
      <c r="OFO18" s="190"/>
      <c r="OFP18" s="190"/>
      <c r="OFQ18" s="190"/>
      <c r="OFR18" s="190"/>
      <c r="OFS18" s="190"/>
      <c r="OFT18" s="190"/>
      <c r="OFU18" s="190"/>
      <c r="OFV18" s="190"/>
      <c r="OFW18" s="190"/>
      <c r="OFX18" s="190"/>
      <c r="OFY18" s="190"/>
      <c r="OFZ18" s="190"/>
      <c r="OGA18" s="190"/>
      <c r="OGB18" s="190"/>
      <c r="OGC18" s="190"/>
      <c r="OGD18" s="190"/>
      <c r="OGE18" s="190"/>
      <c r="OGF18" s="190"/>
      <c r="OGG18" s="190"/>
      <c r="OGH18" s="190"/>
      <c r="OGI18" s="190"/>
      <c r="OGJ18" s="190"/>
      <c r="OGK18" s="190"/>
      <c r="OGL18" s="190"/>
      <c r="OGM18" s="190"/>
      <c r="OGN18" s="190"/>
      <c r="OGO18" s="190"/>
      <c r="OGP18" s="190"/>
      <c r="OGQ18" s="190"/>
      <c r="OGR18" s="190"/>
      <c r="OGS18" s="190"/>
      <c r="OGT18" s="190"/>
      <c r="OGU18" s="190"/>
      <c r="OGV18" s="190"/>
      <c r="OGW18" s="190"/>
      <c r="OGX18" s="190"/>
      <c r="OGY18" s="190"/>
      <c r="OGZ18" s="190"/>
      <c r="OHA18" s="190"/>
      <c r="OHB18" s="190"/>
      <c r="OHC18" s="190"/>
      <c r="OHD18" s="190"/>
      <c r="OHE18" s="190"/>
      <c r="OHF18" s="190"/>
      <c r="OHG18" s="190"/>
      <c r="OHH18" s="190"/>
      <c r="OHI18" s="190"/>
      <c r="OHJ18" s="190"/>
      <c r="OHK18" s="190"/>
      <c r="OHL18" s="190"/>
      <c r="OHM18" s="190"/>
      <c r="OHN18" s="190"/>
      <c r="OHO18" s="190"/>
      <c r="OHP18" s="190"/>
      <c r="OHQ18" s="190"/>
      <c r="OHR18" s="190"/>
      <c r="OHS18" s="190"/>
      <c r="OHT18" s="190"/>
      <c r="OHU18" s="190"/>
      <c r="OHV18" s="190"/>
      <c r="OHW18" s="190"/>
      <c r="OHX18" s="190"/>
      <c r="OHY18" s="190"/>
      <c r="OHZ18" s="190"/>
      <c r="OIA18" s="190"/>
      <c r="OIB18" s="190"/>
      <c r="OIC18" s="190"/>
      <c r="OID18" s="190"/>
      <c r="OIE18" s="190"/>
      <c r="OIF18" s="190"/>
      <c r="OIG18" s="190"/>
      <c r="OIH18" s="190"/>
      <c r="OII18" s="190"/>
      <c r="OIJ18" s="190"/>
      <c r="OIK18" s="190"/>
      <c r="OIL18" s="190"/>
      <c r="OIM18" s="190"/>
      <c r="OIN18" s="190"/>
      <c r="OIO18" s="190"/>
      <c r="OIP18" s="190"/>
      <c r="OIQ18" s="190"/>
      <c r="OIR18" s="190"/>
      <c r="OIS18" s="190"/>
      <c r="OIT18" s="190"/>
      <c r="OIU18" s="190"/>
      <c r="OIV18" s="190"/>
      <c r="OIW18" s="190"/>
      <c r="OIX18" s="190"/>
      <c r="OIY18" s="190"/>
      <c r="OIZ18" s="190"/>
      <c r="OJA18" s="190"/>
      <c r="OJB18" s="190"/>
      <c r="OJC18" s="190"/>
      <c r="OJD18" s="190"/>
      <c r="OJE18" s="190"/>
      <c r="OJF18" s="190"/>
      <c r="OJG18" s="190"/>
      <c r="OJH18" s="190"/>
      <c r="OJI18" s="190"/>
      <c r="OJJ18" s="190"/>
      <c r="OJK18" s="190"/>
      <c r="OJL18" s="190"/>
      <c r="OJM18" s="190"/>
      <c r="OJN18" s="190"/>
      <c r="OJO18" s="190"/>
      <c r="OJP18" s="190"/>
      <c r="OJQ18" s="190"/>
      <c r="OJR18" s="190"/>
      <c r="OJS18" s="190"/>
      <c r="OJT18" s="190"/>
      <c r="OJU18" s="190"/>
      <c r="OJV18" s="190"/>
      <c r="OJW18" s="190"/>
      <c r="OJX18" s="190"/>
      <c r="OJY18" s="190"/>
      <c r="OJZ18" s="190"/>
      <c r="OKA18" s="190"/>
      <c r="OKB18" s="190"/>
      <c r="OKC18" s="190"/>
      <c r="OKD18" s="190"/>
      <c r="OKE18" s="190"/>
      <c r="OKF18" s="190"/>
      <c r="OKG18" s="190"/>
      <c r="OKH18" s="190"/>
      <c r="OKI18" s="190"/>
      <c r="OKJ18" s="190"/>
      <c r="OKK18" s="190"/>
      <c r="OKL18" s="190"/>
      <c r="OKM18" s="190"/>
      <c r="OKN18" s="190"/>
      <c r="OKO18" s="190"/>
      <c r="OKP18" s="190"/>
      <c r="OKQ18" s="190"/>
      <c r="OKR18" s="190"/>
      <c r="OKS18" s="190"/>
      <c r="OKT18" s="190"/>
      <c r="OKU18" s="190"/>
      <c r="OKV18" s="190"/>
      <c r="OKW18" s="190"/>
      <c r="OKX18" s="190"/>
      <c r="OKY18" s="190"/>
      <c r="OKZ18" s="190"/>
      <c r="OLA18" s="190"/>
      <c r="OLB18" s="190"/>
      <c r="OLC18" s="190"/>
      <c r="OLD18" s="190"/>
      <c r="OLE18" s="190"/>
      <c r="OLF18" s="190"/>
      <c r="OLG18" s="190"/>
      <c r="OLH18" s="190"/>
      <c r="OLI18" s="190"/>
      <c r="OLJ18" s="190"/>
      <c r="OLK18" s="190"/>
      <c r="OLL18" s="190"/>
      <c r="OLM18" s="190"/>
      <c r="OLN18" s="190"/>
      <c r="OLO18" s="190"/>
      <c r="OLP18" s="190"/>
      <c r="OLQ18" s="190"/>
      <c r="OLR18" s="190"/>
      <c r="OLS18" s="190"/>
      <c r="OLT18" s="190"/>
      <c r="OLU18" s="190"/>
      <c r="OLV18" s="190"/>
      <c r="OLW18" s="190"/>
      <c r="OLX18" s="190"/>
      <c r="OLY18" s="190"/>
      <c r="OLZ18" s="190"/>
      <c r="OMA18" s="190"/>
      <c r="OMB18" s="190"/>
      <c r="OMC18" s="190"/>
      <c r="OMD18" s="190"/>
      <c r="OME18" s="190"/>
      <c r="OMF18" s="190"/>
      <c r="OMG18" s="190"/>
      <c r="OMH18" s="190"/>
      <c r="OMI18" s="190"/>
      <c r="OMJ18" s="190"/>
      <c r="OMK18" s="190"/>
      <c r="OML18" s="190"/>
      <c r="OMM18" s="190"/>
      <c r="OMN18" s="190"/>
      <c r="OMO18" s="190"/>
      <c r="OMP18" s="190"/>
      <c r="OMQ18" s="190"/>
      <c r="OMR18" s="190"/>
      <c r="OMS18" s="190"/>
      <c r="OMT18" s="190"/>
      <c r="OMU18" s="190"/>
      <c r="OMV18" s="190"/>
      <c r="OMW18" s="190"/>
      <c r="OMX18" s="190"/>
      <c r="OMY18" s="190"/>
      <c r="OMZ18" s="190"/>
      <c r="ONA18" s="190"/>
      <c r="ONB18" s="190"/>
      <c r="ONC18" s="190"/>
      <c r="OND18" s="190"/>
      <c r="ONE18" s="190"/>
      <c r="ONF18" s="190"/>
      <c r="ONG18" s="190"/>
      <c r="ONH18" s="190"/>
      <c r="ONI18" s="190"/>
      <c r="ONJ18" s="190"/>
      <c r="ONK18" s="190"/>
      <c r="ONL18" s="190"/>
      <c r="ONM18" s="190"/>
      <c r="ONN18" s="190"/>
      <c r="ONO18" s="190"/>
      <c r="ONP18" s="190"/>
      <c r="ONQ18" s="190"/>
      <c r="ONR18" s="190"/>
      <c r="ONS18" s="190"/>
      <c r="ONT18" s="190"/>
      <c r="ONU18" s="190"/>
      <c r="ONV18" s="190"/>
      <c r="ONW18" s="190"/>
      <c r="ONX18" s="190"/>
      <c r="ONY18" s="190"/>
      <c r="ONZ18" s="190"/>
      <c r="OOA18" s="190"/>
      <c r="OOB18" s="190"/>
      <c r="OOC18" s="190"/>
      <c r="OOD18" s="190"/>
      <c r="OOE18" s="190"/>
      <c r="OOF18" s="190"/>
      <c r="OOG18" s="190"/>
      <c r="OOH18" s="190"/>
      <c r="OOI18" s="190"/>
      <c r="OOJ18" s="190"/>
      <c r="OOK18" s="190"/>
      <c r="OOL18" s="190"/>
      <c r="OOM18" s="190"/>
      <c r="OON18" s="190"/>
      <c r="OOO18" s="190"/>
      <c r="OOP18" s="190"/>
      <c r="OOQ18" s="190"/>
      <c r="OOR18" s="190"/>
      <c r="OOS18" s="190"/>
      <c r="OOT18" s="190"/>
      <c r="OOU18" s="190"/>
      <c r="OOV18" s="190"/>
      <c r="OOW18" s="190"/>
      <c r="OOX18" s="190"/>
      <c r="OOY18" s="190"/>
      <c r="OOZ18" s="190"/>
      <c r="OPA18" s="190"/>
      <c r="OPB18" s="190"/>
      <c r="OPC18" s="190"/>
      <c r="OPD18" s="190"/>
      <c r="OPE18" s="190"/>
      <c r="OPF18" s="190"/>
      <c r="OPG18" s="190"/>
      <c r="OPH18" s="190"/>
      <c r="OPI18" s="190"/>
      <c r="OPJ18" s="190"/>
      <c r="OPK18" s="190"/>
      <c r="OPL18" s="190"/>
      <c r="OPM18" s="190"/>
      <c r="OPN18" s="190"/>
      <c r="OPO18" s="190"/>
      <c r="OPP18" s="190"/>
      <c r="OPQ18" s="190"/>
      <c r="OPR18" s="190"/>
      <c r="OPS18" s="190"/>
      <c r="OPT18" s="190"/>
      <c r="OPU18" s="190"/>
      <c r="OPV18" s="190"/>
      <c r="OPW18" s="190"/>
      <c r="OPX18" s="190"/>
      <c r="OPY18" s="190"/>
      <c r="OPZ18" s="190"/>
      <c r="OQA18" s="190"/>
      <c r="OQB18" s="190"/>
      <c r="OQC18" s="190"/>
      <c r="OQD18" s="190"/>
      <c r="OQE18" s="190"/>
      <c r="OQF18" s="190"/>
      <c r="OQG18" s="190"/>
      <c r="OQH18" s="190"/>
      <c r="OQI18" s="190"/>
      <c r="OQJ18" s="190"/>
      <c r="OQK18" s="190"/>
      <c r="OQL18" s="190"/>
      <c r="OQM18" s="190"/>
      <c r="OQN18" s="190"/>
      <c r="OQO18" s="190"/>
      <c r="OQP18" s="190"/>
      <c r="OQQ18" s="190"/>
      <c r="OQR18" s="190"/>
      <c r="OQS18" s="190"/>
      <c r="OQT18" s="190"/>
      <c r="OQU18" s="190"/>
      <c r="OQV18" s="190"/>
      <c r="OQW18" s="190"/>
      <c r="OQX18" s="190"/>
      <c r="OQY18" s="190"/>
      <c r="OQZ18" s="190"/>
      <c r="ORA18" s="190"/>
      <c r="ORB18" s="190"/>
      <c r="ORC18" s="190"/>
      <c r="ORD18" s="190"/>
      <c r="ORE18" s="190"/>
      <c r="ORF18" s="190"/>
      <c r="ORG18" s="190"/>
      <c r="ORH18" s="190"/>
      <c r="ORI18" s="190"/>
      <c r="ORJ18" s="190"/>
      <c r="ORK18" s="190"/>
      <c r="ORL18" s="190"/>
      <c r="ORM18" s="190"/>
      <c r="ORN18" s="190"/>
      <c r="ORO18" s="190"/>
      <c r="ORP18" s="190"/>
      <c r="ORQ18" s="190"/>
      <c r="ORR18" s="190"/>
      <c r="ORS18" s="190"/>
      <c r="ORT18" s="190"/>
      <c r="ORU18" s="190"/>
      <c r="ORV18" s="190"/>
      <c r="ORW18" s="190"/>
      <c r="ORX18" s="190"/>
      <c r="ORY18" s="190"/>
      <c r="ORZ18" s="190"/>
      <c r="OSA18" s="190"/>
      <c r="OSB18" s="190"/>
      <c r="OSC18" s="190"/>
      <c r="OSD18" s="190"/>
      <c r="OSE18" s="190"/>
      <c r="OSF18" s="190"/>
      <c r="OSG18" s="190"/>
      <c r="OSH18" s="190"/>
      <c r="OSI18" s="190"/>
      <c r="OSJ18" s="190"/>
      <c r="OSK18" s="190"/>
      <c r="OSL18" s="190"/>
      <c r="OSM18" s="190"/>
      <c r="OSN18" s="190"/>
      <c r="OSO18" s="190"/>
      <c r="OSP18" s="190"/>
      <c r="OSQ18" s="190"/>
      <c r="OSR18" s="190"/>
      <c r="OSS18" s="190"/>
      <c r="OST18" s="190"/>
      <c r="OSU18" s="190"/>
      <c r="OSV18" s="190"/>
      <c r="OSW18" s="190"/>
      <c r="OSX18" s="190"/>
      <c r="OSY18" s="190"/>
      <c r="OSZ18" s="190"/>
      <c r="OTA18" s="190"/>
      <c r="OTB18" s="190"/>
      <c r="OTC18" s="190"/>
      <c r="OTD18" s="190"/>
      <c r="OTE18" s="190"/>
      <c r="OTF18" s="190"/>
      <c r="OTG18" s="190"/>
      <c r="OTH18" s="190"/>
      <c r="OTI18" s="190"/>
      <c r="OTJ18" s="190"/>
      <c r="OTK18" s="190"/>
      <c r="OTL18" s="190"/>
      <c r="OTM18" s="190"/>
      <c r="OTN18" s="190"/>
      <c r="OTO18" s="190"/>
      <c r="OTP18" s="190"/>
      <c r="OTQ18" s="190"/>
      <c r="OTR18" s="190"/>
      <c r="OTS18" s="190"/>
      <c r="OTT18" s="190"/>
      <c r="OTU18" s="190"/>
      <c r="OTV18" s="190"/>
      <c r="OTW18" s="190"/>
      <c r="OTX18" s="190"/>
      <c r="OTY18" s="190"/>
      <c r="OTZ18" s="190"/>
      <c r="OUA18" s="190"/>
      <c r="OUB18" s="190"/>
      <c r="OUC18" s="190"/>
      <c r="OUD18" s="190"/>
      <c r="OUE18" s="190"/>
      <c r="OUF18" s="190"/>
      <c r="OUG18" s="190"/>
      <c r="OUH18" s="190"/>
      <c r="OUI18" s="190"/>
      <c r="OUJ18" s="190"/>
      <c r="OUK18" s="190"/>
      <c r="OUL18" s="190"/>
      <c r="OUM18" s="190"/>
      <c r="OUN18" s="190"/>
      <c r="OUO18" s="190"/>
      <c r="OUP18" s="190"/>
      <c r="OUQ18" s="190"/>
      <c r="OUR18" s="190"/>
      <c r="OUS18" s="190"/>
      <c r="OUT18" s="190"/>
      <c r="OUU18" s="190"/>
      <c r="OUV18" s="190"/>
      <c r="OUW18" s="190"/>
      <c r="OUX18" s="190"/>
      <c r="OUY18" s="190"/>
      <c r="OUZ18" s="190"/>
      <c r="OVA18" s="190"/>
      <c r="OVB18" s="190"/>
      <c r="OVC18" s="190"/>
      <c r="OVD18" s="190"/>
      <c r="OVE18" s="190"/>
      <c r="OVF18" s="190"/>
      <c r="OVG18" s="190"/>
      <c r="OVH18" s="190"/>
      <c r="OVI18" s="190"/>
      <c r="OVJ18" s="190"/>
      <c r="OVK18" s="190"/>
      <c r="OVL18" s="190"/>
      <c r="OVM18" s="190"/>
      <c r="OVN18" s="190"/>
      <c r="OVO18" s="190"/>
      <c r="OVP18" s="190"/>
      <c r="OVQ18" s="190"/>
      <c r="OVR18" s="190"/>
      <c r="OVS18" s="190"/>
      <c r="OVT18" s="190"/>
      <c r="OVU18" s="190"/>
      <c r="OVV18" s="190"/>
      <c r="OVW18" s="190"/>
      <c r="OVX18" s="190"/>
      <c r="OVY18" s="190"/>
      <c r="OVZ18" s="190"/>
      <c r="OWA18" s="190"/>
      <c r="OWB18" s="190"/>
      <c r="OWC18" s="190"/>
      <c r="OWD18" s="190"/>
      <c r="OWE18" s="190"/>
      <c r="OWF18" s="190"/>
      <c r="OWG18" s="190"/>
      <c r="OWH18" s="190"/>
      <c r="OWI18" s="190"/>
      <c r="OWJ18" s="190"/>
      <c r="OWK18" s="190"/>
      <c r="OWL18" s="190"/>
      <c r="OWM18" s="190"/>
      <c r="OWN18" s="190"/>
      <c r="OWO18" s="190"/>
      <c r="OWP18" s="190"/>
      <c r="OWQ18" s="190"/>
      <c r="OWR18" s="190"/>
      <c r="OWS18" s="190"/>
      <c r="OWT18" s="190"/>
      <c r="OWU18" s="190"/>
      <c r="OWV18" s="190"/>
      <c r="OWW18" s="190"/>
      <c r="OWX18" s="190"/>
      <c r="OWY18" s="190"/>
      <c r="OWZ18" s="190"/>
      <c r="OXA18" s="190"/>
      <c r="OXB18" s="190"/>
      <c r="OXC18" s="190"/>
      <c r="OXD18" s="190"/>
      <c r="OXE18" s="190"/>
      <c r="OXF18" s="190"/>
      <c r="OXG18" s="190"/>
      <c r="OXH18" s="190"/>
      <c r="OXI18" s="190"/>
      <c r="OXJ18" s="190"/>
      <c r="OXK18" s="190"/>
      <c r="OXL18" s="190"/>
      <c r="OXM18" s="190"/>
      <c r="OXN18" s="190"/>
      <c r="OXO18" s="190"/>
      <c r="OXP18" s="190"/>
      <c r="OXQ18" s="190"/>
      <c r="OXR18" s="190"/>
      <c r="OXS18" s="190"/>
      <c r="OXT18" s="190"/>
      <c r="OXU18" s="190"/>
      <c r="OXV18" s="190"/>
      <c r="OXW18" s="190"/>
      <c r="OXX18" s="190"/>
      <c r="OXY18" s="190"/>
      <c r="OXZ18" s="190"/>
      <c r="OYA18" s="190"/>
      <c r="OYB18" s="190"/>
      <c r="OYC18" s="190"/>
      <c r="OYD18" s="190"/>
      <c r="OYE18" s="190"/>
      <c r="OYF18" s="190"/>
      <c r="OYG18" s="190"/>
      <c r="OYH18" s="190"/>
      <c r="OYI18" s="190"/>
      <c r="OYJ18" s="190"/>
      <c r="OYK18" s="190"/>
      <c r="OYL18" s="190"/>
      <c r="OYM18" s="190"/>
      <c r="OYN18" s="190"/>
      <c r="OYO18" s="190"/>
      <c r="OYP18" s="190"/>
      <c r="OYQ18" s="190"/>
      <c r="OYR18" s="190"/>
      <c r="OYS18" s="190"/>
      <c r="OYT18" s="190"/>
      <c r="OYU18" s="190"/>
      <c r="OYV18" s="190"/>
      <c r="OYW18" s="190"/>
      <c r="OYX18" s="190"/>
      <c r="OYY18" s="190"/>
      <c r="OYZ18" s="190"/>
      <c r="OZA18" s="190"/>
      <c r="OZB18" s="190"/>
      <c r="OZC18" s="190"/>
      <c r="OZD18" s="190"/>
      <c r="OZE18" s="190"/>
      <c r="OZF18" s="190"/>
      <c r="OZG18" s="190"/>
      <c r="OZH18" s="190"/>
      <c r="OZI18" s="190"/>
      <c r="OZJ18" s="190"/>
      <c r="OZK18" s="190"/>
      <c r="OZL18" s="190"/>
      <c r="OZM18" s="190"/>
      <c r="OZN18" s="190"/>
      <c r="OZO18" s="190"/>
      <c r="OZP18" s="190"/>
      <c r="OZQ18" s="190"/>
      <c r="OZR18" s="190"/>
      <c r="OZS18" s="190"/>
      <c r="OZT18" s="190"/>
      <c r="OZU18" s="190"/>
      <c r="OZV18" s="190"/>
      <c r="OZW18" s="190"/>
      <c r="OZX18" s="190"/>
      <c r="OZY18" s="190"/>
      <c r="OZZ18" s="190"/>
      <c r="PAA18" s="190"/>
      <c r="PAB18" s="190"/>
      <c r="PAC18" s="190"/>
      <c r="PAD18" s="190"/>
      <c r="PAE18" s="190"/>
      <c r="PAF18" s="190"/>
      <c r="PAG18" s="190"/>
      <c r="PAH18" s="190"/>
      <c r="PAI18" s="190"/>
      <c r="PAJ18" s="190"/>
      <c r="PAK18" s="190"/>
      <c r="PAL18" s="190"/>
      <c r="PAM18" s="190"/>
      <c r="PAN18" s="190"/>
      <c r="PAO18" s="190"/>
      <c r="PAP18" s="190"/>
      <c r="PAQ18" s="190"/>
      <c r="PAR18" s="190"/>
      <c r="PAS18" s="190"/>
      <c r="PAT18" s="190"/>
      <c r="PAU18" s="190"/>
      <c r="PAV18" s="190"/>
      <c r="PAW18" s="190"/>
      <c r="PAX18" s="190"/>
      <c r="PAY18" s="190"/>
      <c r="PAZ18" s="190"/>
      <c r="PBA18" s="190"/>
      <c r="PBB18" s="190"/>
      <c r="PBC18" s="190"/>
      <c r="PBD18" s="190"/>
      <c r="PBE18" s="190"/>
      <c r="PBF18" s="190"/>
      <c r="PBG18" s="190"/>
      <c r="PBH18" s="190"/>
      <c r="PBI18" s="190"/>
      <c r="PBJ18" s="190"/>
      <c r="PBK18" s="190"/>
      <c r="PBL18" s="190"/>
      <c r="PBM18" s="190"/>
      <c r="PBN18" s="190"/>
      <c r="PBO18" s="190"/>
      <c r="PBP18" s="190"/>
      <c r="PBQ18" s="190"/>
      <c r="PBR18" s="190"/>
      <c r="PBS18" s="190"/>
      <c r="PBT18" s="190"/>
      <c r="PBU18" s="190"/>
      <c r="PBV18" s="190"/>
      <c r="PBW18" s="190"/>
      <c r="PBX18" s="190"/>
      <c r="PBY18" s="190"/>
      <c r="PBZ18" s="190"/>
      <c r="PCA18" s="190"/>
      <c r="PCB18" s="190"/>
      <c r="PCC18" s="190"/>
      <c r="PCD18" s="190"/>
      <c r="PCE18" s="190"/>
      <c r="PCF18" s="190"/>
      <c r="PCG18" s="190"/>
      <c r="PCH18" s="190"/>
      <c r="PCI18" s="190"/>
      <c r="PCJ18" s="190"/>
      <c r="PCK18" s="190"/>
      <c r="PCL18" s="190"/>
      <c r="PCM18" s="190"/>
      <c r="PCN18" s="190"/>
      <c r="PCO18" s="190"/>
      <c r="PCP18" s="190"/>
      <c r="PCQ18" s="190"/>
      <c r="PCR18" s="190"/>
      <c r="PCS18" s="190"/>
      <c r="PCT18" s="190"/>
      <c r="PCU18" s="190"/>
      <c r="PCV18" s="190"/>
      <c r="PCW18" s="190"/>
      <c r="PCX18" s="190"/>
      <c r="PCY18" s="190"/>
      <c r="PCZ18" s="190"/>
      <c r="PDA18" s="190"/>
      <c r="PDB18" s="190"/>
      <c r="PDC18" s="190"/>
      <c r="PDD18" s="190"/>
      <c r="PDE18" s="190"/>
      <c r="PDF18" s="190"/>
      <c r="PDG18" s="190"/>
      <c r="PDH18" s="190"/>
      <c r="PDI18" s="190"/>
      <c r="PDJ18" s="190"/>
      <c r="PDK18" s="190"/>
      <c r="PDL18" s="190"/>
      <c r="PDM18" s="190"/>
      <c r="PDN18" s="190"/>
      <c r="PDO18" s="190"/>
      <c r="PDP18" s="190"/>
      <c r="PDQ18" s="190"/>
      <c r="PDR18" s="190"/>
      <c r="PDS18" s="190"/>
      <c r="PDT18" s="190"/>
      <c r="PDU18" s="190"/>
      <c r="PDV18" s="190"/>
      <c r="PDW18" s="190"/>
      <c r="PDX18" s="190"/>
      <c r="PDY18" s="190"/>
      <c r="PDZ18" s="190"/>
      <c r="PEA18" s="190"/>
      <c r="PEB18" s="190"/>
      <c r="PEC18" s="190"/>
      <c r="PED18" s="190"/>
      <c r="PEE18" s="190"/>
      <c r="PEF18" s="190"/>
      <c r="PEG18" s="190"/>
      <c r="PEH18" s="190"/>
      <c r="PEI18" s="190"/>
      <c r="PEJ18" s="190"/>
      <c r="PEK18" s="190"/>
      <c r="PEL18" s="190"/>
      <c r="PEM18" s="190"/>
      <c r="PEN18" s="190"/>
      <c r="PEO18" s="190"/>
      <c r="PEP18" s="190"/>
      <c r="PEQ18" s="190"/>
      <c r="PER18" s="190"/>
      <c r="PES18" s="190"/>
      <c r="PET18" s="190"/>
      <c r="PEU18" s="190"/>
      <c r="PEV18" s="190"/>
      <c r="PEW18" s="190"/>
      <c r="PEX18" s="190"/>
      <c r="PEY18" s="190"/>
      <c r="PEZ18" s="190"/>
      <c r="PFA18" s="190"/>
      <c r="PFB18" s="190"/>
      <c r="PFC18" s="190"/>
      <c r="PFD18" s="190"/>
      <c r="PFE18" s="190"/>
      <c r="PFF18" s="190"/>
      <c r="PFG18" s="190"/>
      <c r="PFH18" s="190"/>
      <c r="PFI18" s="190"/>
      <c r="PFJ18" s="190"/>
      <c r="PFK18" s="190"/>
      <c r="PFL18" s="190"/>
      <c r="PFM18" s="190"/>
      <c r="PFN18" s="190"/>
      <c r="PFO18" s="190"/>
      <c r="PFP18" s="190"/>
      <c r="PFQ18" s="190"/>
      <c r="PFR18" s="190"/>
      <c r="PFS18" s="190"/>
      <c r="PFT18" s="190"/>
      <c r="PFU18" s="190"/>
      <c r="PFV18" s="190"/>
      <c r="PFW18" s="190"/>
      <c r="PFX18" s="190"/>
      <c r="PFY18" s="190"/>
      <c r="PFZ18" s="190"/>
      <c r="PGA18" s="190"/>
      <c r="PGB18" s="190"/>
      <c r="PGC18" s="190"/>
      <c r="PGD18" s="190"/>
      <c r="PGE18" s="190"/>
      <c r="PGF18" s="190"/>
      <c r="PGG18" s="190"/>
      <c r="PGH18" s="190"/>
      <c r="PGI18" s="190"/>
      <c r="PGJ18" s="190"/>
      <c r="PGK18" s="190"/>
      <c r="PGL18" s="190"/>
      <c r="PGM18" s="190"/>
      <c r="PGN18" s="190"/>
      <c r="PGO18" s="190"/>
      <c r="PGP18" s="190"/>
      <c r="PGQ18" s="190"/>
      <c r="PGR18" s="190"/>
      <c r="PGS18" s="190"/>
      <c r="PGT18" s="190"/>
      <c r="PGU18" s="190"/>
      <c r="PGV18" s="190"/>
      <c r="PGW18" s="190"/>
      <c r="PGX18" s="190"/>
      <c r="PGY18" s="190"/>
      <c r="PGZ18" s="190"/>
      <c r="PHA18" s="190"/>
      <c r="PHB18" s="190"/>
      <c r="PHC18" s="190"/>
      <c r="PHD18" s="190"/>
      <c r="PHE18" s="190"/>
      <c r="PHF18" s="190"/>
      <c r="PHG18" s="190"/>
      <c r="PHH18" s="190"/>
      <c r="PHI18" s="190"/>
      <c r="PHJ18" s="190"/>
      <c r="PHK18" s="190"/>
      <c r="PHL18" s="190"/>
      <c r="PHM18" s="190"/>
      <c r="PHN18" s="190"/>
      <c r="PHO18" s="190"/>
      <c r="PHP18" s="190"/>
      <c r="PHQ18" s="190"/>
      <c r="PHR18" s="190"/>
      <c r="PHS18" s="190"/>
      <c r="PHT18" s="190"/>
      <c r="PHU18" s="190"/>
      <c r="PHV18" s="190"/>
      <c r="PHW18" s="190"/>
      <c r="PHX18" s="190"/>
      <c r="PHY18" s="190"/>
      <c r="PHZ18" s="190"/>
      <c r="PIA18" s="190"/>
      <c r="PIB18" s="190"/>
      <c r="PIC18" s="190"/>
      <c r="PID18" s="190"/>
      <c r="PIE18" s="190"/>
      <c r="PIF18" s="190"/>
      <c r="PIG18" s="190"/>
      <c r="PIH18" s="190"/>
      <c r="PII18" s="190"/>
      <c r="PIJ18" s="190"/>
      <c r="PIK18" s="190"/>
      <c r="PIL18" s="190"/>
      <c r="PIM18" s="190"/>
      <c r="PIN18" s="190"/>
      <c r="PIO18" s="190"/>
      <c r="PIP18" s="190"/>
      <c r="PIQ18" s="190"/>
      <c r="PIR18" s="190"/>
      <c r="PIS18" s="190"/>
      <c r="PIT18" s="190"/>
      <c r="PIU18" s="190"/>
      <c r="PIV18" s="190"/>
      <c r="PIW18" s="190"/>
      <c r="PIX18" s="190"/>
      <c r="PIY18" s="190"/>
      <c r="PIZ18" s="190"/>
      <c r="PJA18" s="190"/>
      <c r="PJB18" s="190"/>
      <c r="PJC18" s="190"/>
      <c r="PJD18" s="190"/>
      <c r="PJE18" s="190"/>
      <c r="PJF18" s="190"/>
      <c r="PJG18" s="190"/>
      <c r="PJH18" s="190"/>
      <c r="PJI18" s="190"/>
      <c r="PJJ18" s="190"/>
      <c r="PJK18" s="190"/>
      <c r="PJL18" s="190"/>
      <c r="PJM18" s="190"/>
      <c r="PJN18" s="190"/>
      <c r="PJO18" s="190"/>
      <c r="PJP18" s="190"/>
      <c r="PJQ18" s="190"/>
      <c r="PJR18" s="190"/>
      <c r="PJS18" s="190"/>
      <c r="PJT18" s="190"/>
      <c r="PJU18" s="190"/>
      <c r="PJV18" s="190"/>
      <c r="PJW18" s="190"/>
      <c r="PJX18" s="190"/>
      <c r="PJY18" s="190"/>
      <c r="PJZ18" s="190"/>
      <c r="PKA18" s="190"/>
      <c r="PKB18" s="190"/>
      <c r="PKC18" s="190"/>
      <c r="PKD18" s="190"/>
      <c r="PKE18" s="190"/>
      <c r="PKF18" s="190"/>
      <c r="PKG18" s="190"/>
      <c r="PKH18" s="190"/>
      <c r="PKI18" s="190"/>
      <c r="PKJ18" s="190"/>
      <c r="PKK18" s="190"/>
      <c r="PKL18" s="190"/>
      <c r="PKM18" s="190"/>
      <c r="PKN18" s="190"/>
      <c r="PKO18" s="190"/>
      <c r="PKP18" s="190"/>
      <c r="PKQ18" s="190"/>
      <c r="PKR18" s="190"/>
      <c r="PKS18" s="190"/>
      <c r="PKT18" s="190"/>
      <c r="PKU18" s="190"/>
      <c r="PKV18" s="190"/>
      <c r="PKW18" s="190"/>
      <c r="PKX18" s="190"/>
      <c r="PKY18" s="190"/>
      <c r="PKZ18" s="190"/>
      <c r="PLA18" s="190"/>
      <c r="PLB18" s="190"/>
      <c r="PLC18" s="190"/>
      <c r="PLD18" s="190"/>
      <c r="PLE18" s="190"/>
      <c r="PLF18" s="190"/>
      <c r="PLG18" s="190"/>
      <c r="PLH18" s="190"/>
      <c r="PLI18" s="190"/>
      <c r="PLJ18" s="190"/>
      <c r="PLK18" s="190"/>
      <c r="PLL18" s="190"/>
      <c r="PLM18" s="190"/>
      <c r="PLN18" s="190"/>
      <c r="PLO18" s="190"/>
      <c r="PLP18" s="190"/>
      <c r="PLQ18" s="190"/>
      <c r="PLR18" s="190"/>
      <c r="PLS18" s="190"/>
      <c r="PLT18" s="190"/>
      <c r="PLU18" s="190"/>
      <c r="PLV18" s="190"/>
      <c r="PLW18" s="190"/>
      <c r="PLX18" s="190"/>
      <c r="PLY18" s="190"/>
      <c r="PLZ18" s="190"/>
      <c r="PMA18" s="190"/>
      <c r="PMB18" s="190"/>
      <c r="PMC18" s="190"/>
      <c r="PMD18" s="190"/>
      <c r="PME18" s="190"/>
      <c r="PMF18" s="190"/>
      <c r="PMG18" s="190"/>
      <c r="PMH18" s="190"/>
      <c r="PMI18" s="190"/>
      <c r="PMJ18" s="190"/>
      <c r="PMK18" s="190"/>
      <c r="PML18" s="190"/>
      <c r="PMM18" s="190"/>
      <c r="PMN18" s="190"/>
      <c r="PMO18" s="190"/>
      <c r="PMP18" s="190"/>
      <c r="PMQ18" s="190"/>
      <c r="PMR18" s="190"/>
      <c r="PMS18" s="190"/>
      <c r="PMT18" s="190"/>
      <c r="PMU18" s="190"/>
      <c r="PMV18" s="190"/>
      <c r="PMW18" s="190"/>
      <c r="PMX18" s="190"/>
      <c r="PMY18" s="190"/>
      <c r="PMZ18" s="190"/>
      <c r="PNA18" s="190"/>
      <c r="PNB18" s="190"/>
      <c r="PNC18" s="190"/>
      <c r="PND18" s="190"/>
      <c r="PNE18" s="190"/>
      <c r="PNF18" s="190"/>
      <c r="PNG18" s="190"/>
      <c r="PNH18" s="190"/>
      <c r="PNI18" s="190"/>
      <c r="PNJ18" s="190"/>
      <c r="PNK18" s="190"/>
      <c r="PNL18" s="190"/>
      <c r="PNM18" s="190"/>
      <c r="PNN18" s="190"/>
      <c r="PNO18" s="190"/>
      <c r="PNP18" s="190"/>
      <c r="PNQ18" s="190"/>
      <c r="PNR18" s="190"/>
      <c r="PNS18" s="190"/>
      <c r="PNT18" s="190"/>
      <c r="PNU18" s="190"/>
      <c r="PNV18" s="190"/>
      <c r="PNW18" s="190"/>
      <c r="PNX18" s="190"/>
      <c r="PNY18" s="190"/>
      <c r="PNZ18" s="190"/>
      <c r="POA18" s="190"/>
      <c r="POB18" s="190"/>
      <c r="POC18" s="190"/>
      <c r="POD18" s="190"/>
      <c r="POE18" s="190"/>
      <c r="POF18" s="190"/>
      <c r="POG18" s="190"/>
      <c r="POH18" s="190"/>
      <c r="POI18" s="190"/>
      <c r="POJ18" s="190"/>
      <c r="POK18" s="190"/>
      <c r="POL18" s="190"/>
      <c r="POM18" s="190"/>
      <c r="PON18" s="190"/>
      <c r="POO18" s="190"/>
      <c r="POP18" s="190"/>
      <c r="POQ18" s="190"/>
      <c r="POR18" s="190"/>
      <c r="POS18" s="190"/>
      <c r="POT18" s="190"/>
      <c r="POU18" s="190"/>
      <c r="POV18" s="190"/>
      <c r="POW18" s="190"/>
      <c r="POX18" s="190"/>
      <c r="POY18" s="190"/>
      <c r="POZ18" s="190"/>
      <c r="PPA18" s="190"/>
      <c r="PPB18" s="190"/>
      <c r="PPC18" s="190"/>
      <c r="PPD18" s="190"/>
      <c r="PPE18" s="190"/>
      <c r="PPF18" s="190"/>
      <c r="PPG18" s="190"/>
      <c r="PPH18" s="190"/>
      <c r="PPI18" s="190"/>
      <c r="PPJ18" s="190"/>
      <c r="PPK18" s="190"/>
      <c r="PPL18" s="190"/>
      <c r="PPM18" s="190"/>
      <c r="PPN18" s="190"/>
      <c r="PPO18" s="190"/>
      <c r="PPP18" s="190"/>
      <c r="PPQ18" s="190"/>
      <c r="PPR18" s="190"/>
      <c r="PPS18" s="190"/>
      <c r="PPT18" s="190"/>
      <c r="PPU18" s="190"/>
      <c r="PPV18" s="190"/>
      <c r="PPW18" s="190"/>
      <c r="PPX18" s="190"/>
      <c r="PPY18" s="190"/>
      <c r="PPZ18" s="190"/>
      <c r="PQA18" s="190"/>
      <c r="PQB18" s="190"/>
      <c r="PQC18" s="190"/>
      <c r="PQD18" s="190"/>
      <c r="PQE18" s="190"/>
      <c r="PQF18" s="190"/>
      <c r="PQG18" s="190"/>
      <c r="PQH18" s="190"/>
      <c r="PQI18" s="190"/>
      <c r="PQJ18" s="190"/>
      <c r="PQK18" s="190"/>
      <c r="PQL18" s="190"/>
      <c r="PQM18" s="190"/>
      <c r="PQN18" s="190"/>
      <c r="PQO18" s="190"/>
      <c r="PQP18" s="190"/>
      <c r="PQQ18" s="190"/>
      <c r="PQR18" s="190"/>
      <c r="PQS18" s="190"/>
      <c r="PQT18" s="190"/>
      <c r="PQU18" s="190"/>
      <c r="PQV18" s="190"/>
      <c r="PQW18" s="190"/>
      <c r="PQX18" s="190"/>
      <c r="PQY18" s="190"/>
      <c r="PQZ18" s="190"/>
      <c r="PRA18" s="190"/>
      <c r="PRB18" s="190"/>
      <c r="PRC18" s="190"/>
      <c r="PRD18" s="190"/>
      <c r="PRE18" s="190"/>
      <c r="PRF18" s="190"/>
      <c r="PRG18" s="190"/>
      <c r="PRH18" s="190"/>
      <c r="PRI18" s="190"/>
      <c r="PRJ18" s="190"/>
      <c r="PRK18" s="190"/>
      <c r="PRL18" s="190"/>
      <c r="PRM18" s="190"/>
      <c r="PRN18" s="190"/>
      <c r="PRO18" s="190"/>
      <c r="PRP18" s="190"/>
      <c r="PRQ18" s="190"/>
      <c r="PRR18" s="190"/>
      <c r="PRS18" s="190"/>
      <c r="PRT18" s="190"/>
      <c r="PRU18" s="190"/>
      <c r="PRV18" s="190"/>
      <c r="PRW18" s="190"/>
      <c r="PRX18" s="190"/>
      <c r="PRY18" s="190"/>
      <c r="PRZ18" s="190"/>
      <c r="PSA18" s="190"/>
      <c r="PSB18" s="190"/>
      <c r="PSC18" s="190"/>
      <c r="PSD18" s="190"/>
      <c r="PSE18" s="190"/>
      <c r="PSF18" s="190"/>
      <c r="PSG18" s="190"/>
      <c r="PSH18" s="190"/>
      <c r="PSI18" s="190"/>
      <c r="PSJ18" s="190"/>
      <c r="PSK18" s="190"/>
      <c r="PSL18" s="190"/>
      <c r="PSM18" s="190"/>
      <c r="PSN18" s="190"/>
      <c r="PSO18" s="190"/>
      <c r="PSP18" s="190"/>
      <c r="PSQ18" s="190"/>
      <c r="PSR18" s="190"/>
      <c r="PSS18" s="190"/>
      <c r="PST18" s="190"/>
      <c r="PSU18" s="190"/>
      <c r="PSV18" s="190"/>
      <c r="PSW18" s="190"/>
      <c r="PSX18" s="190"/>
      <c r="PSY18" s="190"/>
      <c r="PSZ18" s="190"/>
      <c r="PTA18" s="190"/>
      <c r="PTB18" s="190"/>
      <c r="PTC18" s="190"/>
      <c r="PTD18" s="190"/>
      <c r="PTE18" s="190"/>
      <c r="PTF18" s="190"/>
      <c r="PTG18" s="190"/>
      <c r="PTH18" s="190"/>
      <c r="PTI18" s="190"/>
      <c r="PTJ18" s="190"/>
      <c r="PTK18" s="190"/>
      <c r="PTL18" s="190"/>
      <c r="PTM18" s="190"/>
      <c r="PTN18" s="190"/>
      <c r="PTO18" s="190"/>
      <c r="PTP18" s="190"/>
      <c r="PTQ18" s="190"/>
      <c r="PTR18" s="190"/>
      <c r="PTS18" s="190"/>
      <c r="PTT18" s="190"/>
      <c r="PTU18" s="190"/>
      <c r="PTV18" s="190"/>
      <c r="PTW18" s="190"/>
      <c r="PTX18" s="190"/>
      <c r="PTY18" s="190"/>
      <c r="PTZ18" s="190"/>
      <c r="PUA18" s="190"/>
      <c r="PUB18" s="190"/>
      <c r="PUC18" s="190"/>
      <c r="PUD18" s="190"/>
      <c r="PUE18" s="190"/>
      <c r="PUF18" s="190"/>
      <c r="PUG18" s="190"/>
      <c r="PUH18" s="190"/>
      <c r="PUI18" s="190"/>
      <c r="PUJ18" s="190"/>
      <c r="PUK18" s="190"/>
      <c r="PUL18" s="190"/>
      <c r="PUM18" s="190"/>
      <c r="PUN18" s="190"/>
      <c r="PUO18" s="190"/>
      <c r="PUP18" s="190"/>
      <c r="PUQ18" s="190"/>
      <c r="PUR18" s="190"/>
      <c r="PUS18" s="190"/>
      <c r="PUT18" s="190"/>
      <c r="PUU18" s="190"/>
      <c r="PUV18" s="190"/>
      <c r="PUW18" s="190"/>
      <c r="PUX18" s="190"/>
      <c r="PUY18" s="190"/>
      <c r="PUZ18" s="190"/>
      <c r="PVA18" s="190"/>
      <c r="PVB18" s="190"/>
      <c r="PVC18" s="190"/>
      <c r="PVD18" s="190"/>
      <c r="PVE18" s="190"/>
      <c r="PVF18" s="190"/>
      <c r="PVG18" s="190"/>
      <c r="PVH18" s="190"/>
      <c r="PVI18" s="190"/>
      <c r="PVJ18" s="190"/>
      <c r="PVK18" s="190"/>
      <c r="PVL18" s="190"/>
      <c r="PVM18" s="190"/>
      <c r="PVN18" s="190"/>
      <c r="PVO18" s="190"/>
      <c r="PVP18" s="190"/>
      <c r="PVQ18" s="190"/>
      <c r="PVR18" s="190"/>
      <c r="PVS18" s="190"/>
      <c r="PVT18" s="190"/>
      <c r="PVU18" s="190"/>
      <c r="PVV18" s="190"/>
      <c r="PVW18" s="190"/>
      <c r="PVX18" s="190"/>
      <c r="PVY18" s="190"/>
      <c r="PVZ18" s="190"/>
      <c r="PWA18" s="190"/>
      <c r="PWB18" s="190"/>
      <c r="PWC18" s="190"/>
      <c r="PWD18" s="190"/>
      <c r="PWE18" s="190"/>
      <c r="PWF18" s="190"/>
      <c r="PWG18" s="190"/>
      <c r="PWH18" s="190"/>
      <c r="PWI18" s="190"/>
      <c r="PWJ18" s="190"/>
      <c r="PWK18" s="190"/>
      <c r="PWL18" s="190"/>
      <c r="PWM18" s="190"/>
      <c r="PWN18" s="190"/>
      <c r="PWO18" s="190"/>
      <c r="PWP18" s="190"/>
      <c r="PWQ18" s="190"/>
      <c r="PWR18" s="190"/>
      <c r="PWS18" s="190"/>
      <c r="PWT18" s="190"/>
      <c r="PWU18" s="190"/>
      <c r="PWV18" s="190"/>
      <c r="PWW18" s="190"/>
      <c r="PWX18" s="190"/>
      <c r="PWY18" s="190"/>
      <c r="PWZ18" s="190"/>
      <c r="PXA18" s="190"/>
      <c r="PXB18" s="190"/>
      <c r="PXC18" s="190"/>
      <c r="PXD18" s="190"/>
      <c r="PXE18" s="190"/>
      <c r="PXF18" s="190"/>
      <c r="PXG18" s="190"/>
      <c r="PXH18" s="190"/>
      <c r="PXI18" s="190"/>
      <c r="PXJ18" s="190"/>
      <c r="PXK18" s="190"/>
      <c r="PXL18" s="190"/>
      <c r="PXM18" s="190"/>
      <c r="PXN18" s="190"/>
      <c r="PXO18" s="190"/>
      <c r="PXP18" s="190"/>
      <c r="PXQ18" s="190"/>
      <c r="PXR18" s="190"/>
      <c r="PXS18" s="190"/>
      <c r="PXT18" s="190"/>
      <c r="PXU18" s="190"/>
      <c r="PXV18" s="190"/>
      <c r="PXW18" s="190"/>
      <c r="PXX18" s="190"/>
      <c r="PXY18" s="190"/>
      <c r="PXZ18" s="190"/>
      <c r="PYA18" s="190"/>
      <c r="PYB18" s="190"/>
      <c r="PYC18" s="190"/>
      <c r="PYD18" s="190"/>
      <c r="PYE18" s="190"/>
      <c r="PYF18" s="190"/>
      <c r="PYG18" s="190"/>
      <c r="PYH18" s="190"/>
      <c r="PYI18" s="190"/>
      <c r="PYJ18" s="190"/>
      <c r="PYK18" s="190"/>
      <c r="PYL18" s="190"/>
      <c r="PYM18" s="190"/>
      <c r="PYN18" s="190"/>
      <c r="PYO18" s="190"/>
      <c r="PYP18" s="190"/>
      <c r="PYQ18" s="190"/>
      <c r="PYR18" s="190"/>
      <c r="PYS18" s="190"/>
      <c r="PYT18" s="190"/>
      <c r="PYU18" s="190"/>
      <c r="PYV18" s="190"/>
      <c r="PYW18" s="190"/>
      <c r="PYX18" s="190"/>
      <c r="PYY18" s="190"/>
      <c r="PYZ18" s="190"/>
      <c r="PZA18" s="190"/>
      <c r="PZB18" s="190"/>
      <c r="PZC18" s="190"/>
      <c r="PZD18" s="190"/>
      <c r="PZE18" s="190"/>
      <c r="PZF18" s="190"/>
      <c r="PZG18" s="190"/>
      <c r="PZH18" s="190"/>
      <c r="PZI18" s="190"/>
      <c r="PZJ18" s="190"/>
      <c r="PZK18" s="190"/>
      <c r="PZL18" s="190"/>
      <c r="PZM18" s="190"/>
      <c r="PZN18" s="190"/>
      <c r="PZO18" s="190"/>
      <c r="PZP18" s="190"/>
      <c r="PZQ18" s="190"/>
      <c r="PZR18" s="190"/>
      <c r="PZS18" s="190"/>
      <c r="PZT18" s="190"/>
      <c r="PZU18" s="190"/>
      <c r="PZV18" s="190"/>
      <c r="PZW18" s="190"/>
      <c r="PZX18" s="190"/>
      <c r="PZY18" s="190"/>
      <c r="PZZ18" s="190"/>
      <c r="QAA18" s="190"/>
      <c r="QAB18" s="190"/>
      <c r="QAC18" s="190"/>
      <c r="QAD18" s="190"/>
      <c r="QAE18" s="190"/>
      <c r="QAF18" s="190"/>
      <c r="QAG18" s="190"/>
      <c r="QAH18" s="190"/>
      <c r="QAI18" s="190"/>
      <c r="QAJ18" s="190"/>
      <c r="QAK18" s="190"/>
      <c r="QAL18" s="190"/>
      <c r="QAM18" s="190"/>
      <c r="QAN18" s="190"/>
      <c r="QAO18" s="190"/>
      <c r="QAP18" s="190"/>
      <c r="QAQ18" s="190"/>
      <c r="QAR18" s="190"/>
      <c r="QAS18" s="190"/>
      <c r="QAT18" s="190"/>
      <c r="QAU18" s="190"/>
      <c r="QAV18" s="190"/>
      <c r="QAW18" s="190"/>
      <c r="QAX18" s="190"/>
      <c r="QAY18" s="190"/>
      <c r="QAZ18" s="190"/>
      <c r="QBA18" s="190"/>
      <c r="QBB18" s="190"/>
      <c r="QBC18" s="190"/>
      <c r="QBD18" s="190"/>
      <c r="QBE18" s="190"/>
      <c r="QBF18" s="190"/>
      <c r="QBG18" s="190"/>
      <c r="QBH18" s="190"/>
      <c r="QBI18" s="190"/>
      <c r="QBJ18" s="190"/>
      <c r="QBK18" s="190"/>
      <c r="QBL18" s="190"/>
      <c r="QBM18" s="190"/>
      <c r="QBN18" s="190"/>
      <c r="QBO18" s="190"/>
      <c r="QBP18" s="190"/>
      <c r="QBQ18" s="190"/>
      <c r="QBR18" s="190"/>
      <c r="QBS18" s="190"/>
      <c r="QBT18" s="190"/>
      <c r="QBU18" s="190"/>
      <c r="QBV18" s="190"/>
      <c r="QBW18" s="190"/>
      <c r="QBX18" s="190"/>
      <c r="QBY18" s="190"/>
      <c r="QBZ18" s="190"/>
      <c r="QCA18" s="190"/>
      <c r="QCB18" s="190"/>
      <c r="QCC18" s="190"/>
      <c r="QCD18" s="190"/>
      <c r="QCE18" s="190"/>
      <c r="QCF18" s="190"/>
      <c r="QCG18" s="190"/>
      <c r="QCH18" s="190"/>
      <c r="QCI18" s="190"/>
      <c r="QCJ18" s="190"/>
      <c r="QCK18" s="190"/>
      <c r="QCL18" s="190"/>
      <c r="QCM18" s="190"/>
      <c r="QCN18" s="190"/>
      <c r="QCO18" s="190"/>
      <c r="QCP18" s="190"/>
      <c r="QCQ18" s="190"/>
      <c r="QCR18" s="190"/>
      <c r="QCS18" s="190"/>
      <c r="QCT18" s="190"/>
      <c r="QCU18" s="190"/>
      <c r="QCV18" s="190"/>
      <c r="QCW18" s="190"/>
      <c r="QCX18" s="190"/>
      <c r="QCY18" s="190"/>
      <c r="QCZ18" s="190"/>
      <c r="QDA18" s="190"/>
      <c r="QDB18" s="190"/>
      <c r="QDC18" s="190"/>
      <c r="QDD18" s="190"/>
      <c r="QDE18" s="190"/>
      <c r="QDF18" s="190"/>
      <c r="QDG18" s="190"/>
      <c r="QDH18" s="190"/>
      <c r="QDI18" s="190"/>
      <c r="QDJ18" s="190"/>
      <c r="QDK18" s="190"/>
      <c r="QDL18" s="190"/>
      <c r="QDM18" s="190"/>
      <c r="QDN18" s="190"/>
      <c r="QDO18" s="190"/>
      <c r="QDP18" s="190"/>
      <c r="QDQ18" s="190"/>
      <c r="QDR18" s="190"/>
      <c r="QDS18" s="190"/>
      <c r="QDT18" s="190"/>
      <c r="QDU18" s="190"/>
      <c r="QDV18" s="190"/>
      <c r="QDW18" s="190"/>
      <c r="QDX18" s="190"/>
      <c r="QDY18" s="190"/>
      <c r="QDZ18" s="190"/>
      <c r="QEA18" s="190"/>
      <c r="QEB18" s="190"/>
      <c r="QEC18" s="190"/>
      <c r="QED18" s="190"/>
      <c r="QEE18" s="190"/>
      <c r="QEF18" s="190"/>
      <c r="QEG18" s="190"/>
      <c r="QEH18" s="190"/>
      <c r="QEI18" s="190"/>
      <c r="QEJ18" s="190"/>
      <c r="QEK18" s="190"/>
      <c r="QEL18" s="190"/>
      <c r="QEM18" s="190"/>
      <c r="QEN18" s="190"/>
      <c r="QEO18" s="190"/>
      <c r="QEP18" s="190"/>
      <c r="QEQ18" s="190"/>
      <c r="QER18" s="190"/>
      <c r="QES18" s="190"/>
      <c r="QET18" s="190"/>
      <c r="QEU18" s="190"/>
      <c r="QEV18" s="190"/>
      <c r="QEW18" s="190"/>
      <c r="QEX18" s="190"/>
      <c r="QEY18" s="190"/>
      <c r="QEZ18" s="190"/>
      <c r="QFA18" s="190"/>
      <c r="QFB18" s="190"/>
      <c r="QFC18" s="190"/>
      <c r="QFD18" s="190"/>
      <c r="QFE18" s="190"/>
      <c r="QFF18" s="190"/>
      <c r="QFG18" s="190"/>
      <c r="QFH18" s="190"/>
      <c r="QFI18" s="190"/>
      <c r="QFJ18" s="190"/>
      <c r="QFK18" s="190"/>
      <c r="QFL18" s="190"/>
      <c r="QFM18" s="190"/>
      <c r="QFN18" s="190"/>
      <c r="QFO18" s="190"/>
      <c r="QFP18" s="190"/>
      <c r="QFQ18" s="190"/>
      <c r="QFR18" s="190"/>
      <c r="QFS18" s="190"/>
      <c r="QFT18" s="190"/>
      <c r="QFU18" s="190"/>
      <c r="QFV18" s="190"/>
      <c r="QFW18" s="190"/>
      <c r="QFX18" s="190"/>
      <c r="QFY18" s="190"/>
      <c r="QFZ18" s="190"/>
      <c r="QGA18" s="190"/>
      <c r="QGB18" s="190"/>
      <c r="QGC18" s="190"/>
      <c r="QGD18" s="190"/>
      <c r="QGE18" s="190"/>
      <c r="QGF18" s="190"/>
      <c r="QGG18" s="190"/>
      <c r="QGH18" s="190"/>
      <c r="QGI18" s="190"/>
      <c r="QGJ18" s="190"/>
      <c r="QGK18" s="190"/>
      <c r="QGL18" s="190"/>
      <c r="QGM18" s="190"/>
      <c r="QGN18" s="190"/>
      <c r="QGO18" s="190"/>
      <c r="QGP18" s="190"/>
      <c r="QGQ18" s="190"/>
      <c r="QGR18" s="190"/>
      <c r="QGS18" s="190"/>
      <c r="QGT18" s="190"/>
      <c r="QGU18" s="190"/>
      <c r="QGV18" s="190"/>
      <c r="QGW18" s="190"/>
      <c r="QGX18" s="190"/>
      <c r="QGY18" s="190"/>
      <c r="QGZ18" s="190"/>
      <c r="QHA18" s="190"/>
      <c r="QHB18" s="190"/>
      <c r="QHC18" s="190"/>
      <c r="QHD18" s="190"/>
      <c r="QHE18" s="190"/>
      <c r="QHF18" s="190"/>
      <c r="QHG18" s="190"/>
      <c r="QHH18" s="190"/>
      <c r="QHI18" s="190"/>
      <c r="QHJ18" s="190"/>
      <c r="QHK18" s="190"/>
      <c r="QHL18" s="190"/>
      <c r="QHM18" s="190"/>
      <c r="QHN18" s="190"/>
      <c r="QHO18" s="190"/>
      <c r="QHP18" s="190"/>
      <c r="QHQ18" s="190"/>
      <c r="QHR18" s="190"/>
      <c r="QHS18" s="190"/>
      <c r="QHT18" s="190"/>
      <c r="QHU18" s="190"/>
      <c r="QHV18" s="190"/>
      <c r="QHW18" s="190"/>
      <c r="QHX18" s="190"/>
      <c r="QHY18" s="190"/>
      <c r="QHZ18" s="190"/>
      <c r="QIA18" s="190"/>
      <c r="QIB18" s="190"/>
      <c r="QIC18" s="190"/>
      <c r="QID18" s="190"/>
      <c r="QIE18" s="190"/>
      <c r="QIF18" s="190"/>
      <c r="QIG18" s="190"/>
      <c r="QIH18" s="190"/>
      <c r="QII18" s="190"/>
      <c r="QIJ18" s="190"/>
      <c r="QIK18" s="190"/>
      <c r="QIL18" s="190"/>
      <c r="QIM18" s="190"/>
      <c r="QIN18" s="190"/>
      <c r="QIO18" s="190"/>
      <c r="QIP18" s="190"/>
      <c r="QIQ18" s="190"/>
      <c r="QIR18" s="190"/>
      <c r="QIS18" s="190"/>
      <c r="QIT18" s="190"/>
      <c r="QIU18" s="190"/>
      <c r="QIV18" s="190"/>
      <c r="QIW18" s="190"/>
      <c r="QIX18" s="190"/>
      <c r="QIY18" s="190"/>
      <c r="QIZ18" s="190"/>
      <c r="QJA18" s="190"/>
      <c r="QJB18" s="190"/>
      <c r="QJC18" s="190"/>
      <c r="QJD18" s="190"/>
      <c r="QJE18" s="190"/>
      <c r="QJF18" s="190"/>
      <c r="QJG18" s="190"/>
      <c r="QJH18" s="190"/>
      <c r="QJI18" s="190"/>
      <c r="QJJ18" s="190"/>
      <c r="QJK18" s="190"/>
      <c r="QJL18" s="190"/>
      <c r="QJM18" s="190"/>
      <c r="QJN18" s="190"/>
      <c r="QJO18" s="190"/>
      <c r="QJP18" s="190"/>
      <c r="QJQ18" s="190"/>
      <c r="QJR18" s="190"/>
      <c r="QJS18" s="190"/>
      <c r="QJT18" s="190"/>
      <c r="QJU18" s="190"/>
      <c r="QJV18" s="190"/>
      <c r="QJW18" s="190"/>
      <c r="QJX18" s="190"/>
      <c r="QJY18" s="190"/>
      <c r="QJZ18" s="190"/>
      <c r="QKA18" s="190"/>
      <c r="QKB18" s="190"/>
      <c r="QKC18" s="190"/>
      <c r="QKD18" s="190"/>
      <c r="QKE18" s="190"/>
      <c r="QKF18" s="190"/>
      <c r="QKG18" s="190"/>
      <c r="QKH18" s="190"/>
      <c r="QKI18" s="190"/>
      <c r="QKJ18" s="190"/>
      <c r="QKK18" s="190"/>
      <c r="QKL18" s="190"/>
      <c r="QKM18" s="190"/>
      <c r="QKN18" s="190"/>
      <c r="QKO18" s="190"/>
      <c r="QKP18" s="190"/>
      <c r="QKQ18" s="190"/>
      <c r="QKR18" s="190"/>
      <c r="QKS18" s="190"/>
      <c r="QKT18" s="190"/>
      <c r="QKU18" s="190"/>
      <c r="QKV18" s="190"/>
      <c r="QKW18" s="190"/>
      <c r="QKX18" s="190"/>
      <c r="QKY18" s="190"/>
      <c r="QKZ18" s="190"/>
      <c r="QLA18" s="190"/>
      <c r="QLB18" s="190"/>
      <c r="QLC18" s="190"/>
      <c r="QLD18" s="190"/>
      <c r="QLE18" s="190"/>
      <c r="QLF18" s="190"/>
      <c r="QLG18" s="190"/>
      <c r="QLH18" s="190"/>
      <c r="QLI18" s="190"/>
      <c r="QLJ18" s="190"/>
      <c r="QLK18" s="190"/>
      <c r="QLL18" s="190"/>
      <c r="QLM18" s="190"/>
      <c r="QLN18" s="190"/>
      <c r="QLO18" s="190"/>
      <c r="QLP18" s="190"/>
      <c r="QLQ18" s="190"/>
      <c r="QLR18" s="190"/>
      <c r="QLS18" s="190"/>
      <c r="QLT18" s="190"/>
      <c r="QLU18" s="190"/>
      <c r="QLV18" s="190"/>
      <c r="QLW18" s="190"/>
      <c r="QLX18" s="190"/>
      <c r="QLY18" s="190"/>
      <c r="QLZ18" s="190"/>
      <c r="QMA18" s="190"/>
      <c r="QMB18" s="190"/>
      <c r="QMC18" s="190"/>
      <c r="QMD18" s="190"/>
      <c r="QME18" s="190"/>
      <c r="QMF18" s="190"/>
      <c r="QMG18" s="190"/>
      <c r="QMH18" s="190"/>
      <c r="QMI18" s="190"/>
      <c r="QMJ18" s="190"/>
      <c r="QMK18" s="190"/>
      <c r="QML18" s="190"/>
      <c r="QMM18" s="190"/>
      <c r="QMN18" s="190"/>
      <c r="QMO18" s="190"/>
      <c r="QMP18" s="190"/>
      <c r="QMQ18" s="190"/>
      <c r="QMR18" s="190"/>
      <c r="QMS18" s="190"/>
      <c r="QMT18" s="190"/>
      <c r="QMU18" s="190"/>
      <c r="QMV18" s="190"/>
      <c r="QMW18" s="190"/>
      <c r="QMX18" s="190"/>
      <c r="QMY18" s="190"/>
      <c r="QMZ18" s="190"/>
      <c r="QNA18" s="190"/>
      <c r="QNB18" s="190"/>
      <c r="QNC18" s="190"/>
      <c r="QND18" s="190"/>
      <c r="QNE18" s="190"/>
      <c r="QNF18" s="190"/>
      <c r="QNG18" s="190"/>
      <c r="QNH18" s="190"/>
      <c r="QNI18" s="190"/>
      <c r="QNJ18" s="190"/>
      <c r="QNK18" s="190"/>
      <c r="QNL18" s="190"/>
      <c r="QNM18" s="190"/>
      <c r="QNN18" s="190"/>
      <c r="QNO18" s="190"/>
      <c r="QNP18" s="190"/>
      <c r="QNQ18" s="190"/>
      <c r="QNR18" s="190"/>
      <c r="QNS18" s="190"/>
      <c r="QNT18" s="190"/>
      <c r="QNU18" s="190"/>
      <c r="QNV18" s="190"/>
      <c r="QNW18" s="190"/>
      <c r="QNX18" s="190"/>
      <c r="QNY18" s="190"/>
      <c r="QNZ18" s="190"/>
      <c r="QOA18" s="190"/>
      <c r="QOB18" s="190"/>
      <c r="QOC18" s="190"/>
      <c r="QOD18" s="190"/>
      <c r="QOE18" s="190"/>
      <c r="QOF18" s="190"/>
      <c r="QOG18" s="190"/>
      <c r="QOH18" s="190"/>
      <c r="QOI18" s="190"/>
      <c r="QOJ18" s="190"/>
      <c r="QOK18" s="190"/>
      <c r="QOL18" s="190"/>
      <c r="QOM18" s="190"/>
      <c r="QON18" s="190"/>
      <c r="QOO18" s="190"/>
      <c r="QOP18" s="190"/>
      <c r="QOQ18" s="190"/>
      <c r="QOR18" s="190"/>
      <c r="QOS18" s="190"/>
      <c r="QOT18" s="190"/>
      <c r="QOU18" s="190"/>
      <c r="QOV18" s="190"/>
      <c r="QOW18" s="190"/>
      <c r="QOX18" s="190"/>
      <c r="QOY18" s="190"/>
      <c r="QOZ18" s="190"/>
      <c r="QPA18" s="190"/>
      <c r="QPB18" s="190"/>
      <c r="QPC18" s="190"/>
      <c r="QPD18" s="190"/>
      <c r="QPE18" s="190"/>
      <c r="QPF18" s="190"/>
      <c r="QPG18" s="190"/>
      <c r="QPH18" s="190"/>
      <c r="QPI18" s="190"/>
      <c r="QPJ18" s="190"/>
      <c r="QPK18" s="190"/>
      <c r="QPL18" s="190"/>
      <c r="QPM18" s="190"/>
      <c r="QPN18" s="190"/>
      <c r="QPO18" s="190"/>
      <c r="QPP18" s="190"/>
      <c r="QPQ18" s="190"/>
      <c r="QPR18" s="190"/>
      <c r="QPS18" s="190"/>
      <c r="QPT18" s="190"/>
      <c r="QPU18" s="190"/>
      <c r="QPV18" s="190"/>
      <c r="QPW18" s="190"/>
      <c r="QPX18" s="190"/>
      <c r="QPY18" s="190"/>
      <c r="QPZ18" s="190"/>
      <c r="QQA18" s="190"/>
      <c r="QQB18" s="190"/>
      <c r="QQC18" s="190"/>
      <c r="QQD18" s="190"/>
      <c r="QQE18" s="190"/>
      <c r="QQF18" s="190"/>
      <c r="QQG18" s="190"/>
      <c r="QQH18" s="190"/>
      <c r="QQI18" s="190"/>
      <c r="QQJ18" s="190"/>
      <c r="QQK18" s="190"/>
      <c r="QQL18" s="190"/>
      <c r="QQM18" s="190"/>
      <c r="QQN18" s="190"/>
      <c r="QQO18" s="190"/>
      <c r="QQP18" s="190"/>
      <c r="QQQ18" s="190"/>
      <c r="QQR18" s="190"/>
      <c r="QQS18" s="190"/>
      <c r="QQT18" s="190"/>
      <c r="QQU18" s="190"/>
      <c r="QQV18" s="190"/>
      <c r="QQW18" s="190"/>
      <c r="QQX18" s="190"/>
      <c r="QQY18" s="190"/>
      <c r="QQZ18" s="190"/>
      <c r="QRA18" s="190"/>
      <c r="QRB18" s="190"/>
      <c r="QRC18" s="190"/>
      <c r="QRD18" s="190"/>
      <c r="QRE18" s="190"/>
      <c r="QRF18" s="190"/>
      <c r="QRG18" s="190"/>
      <c r="QRH18" s="190"/>
      <c r="QRI18" s="190"/>
      <c r="QRJ18" s="190"/>
      <c r="QRK18" s="190"/>
      <c r="QRL18" s="190"/>
      <c r="QRM18" s="190"/>
      <c r="QRN18" s="190"/>
      <c r="QRO18" s="190"/>
      <c r="QRP18" s="190"/>
      <c r="QRQ18" s="190"/>
      <c r="QRR18" s="190"/>
      <c r="QRS18" s="190"/>
      <c r="QRT18" s="190"/>
      <c r="QRU18" s="190"/>
      <c r="QRV18" s="190"/>
      <c r="QRW18" s="190"/>
      <c r="QRX18" s="190"/>
      <c r="QRY18" s="190"/>
      <c r="QRZ18" s="190"/>
      <c r="QSA18" s="190"/>
      <c r="QSB18" s="190"/>
      <c r="QSC18" s="190"/>
      <c r="QSD18" s="190"/>
      <c r="QSE18" s="190"/>
      <c r="QSF18" s="190"/>
      <c r="QSG18" s="190"/>
      <c r="QSH18" s="190"/>
      <c r="QSI18" s="190"/>
      <c r="QSJ18" s="190"/>
      <c r="QSK18" s="190"/>
      <c r="QSL18" s="190"/>
      <c r="QSM18" s="190"/>
      <c r="QSN18" s="190"/>
      <c r="QSO18" s="190"/>
      <c r="QSP18" s="190"/>
      <c r="QSQ18" s="190"/>
      <c r="QSR18" s="190"/>
      <c r="QSS18" s="190"/>
      <c r="QST18" s="190"/>
      <c r="QSU18" s="190"/>
      <c r="QSV18" s="190"/>
      <c r="QSW18" s="190"/>
      <c r="QSX18" s="190"/>
      <c r="QSY18" s="190"/>
      <c r="QSZ18" s="190"/>
      <c r="QTA18" s="190"/>
      <c r="QTB18" s="190"/>
      <c r="QTC18" s="190"/>
      <c r="QTD18" s="190"/>
      <c r="QTE18" s="190"/>
      <c r="QTF18" s="190"/>
      <c r="QTG18" s="190"/>
      <c r="QTH18" s="190"/>
      <c r="QTI18" s="190"/>
      <c r="QTJ18" s="190"/>
      <c r="QTK18" s="190"/>
      <c r="QTL18" s="190"/>
      <c r="QTM18" s="190"/>
      <c r="QTN18" s="190"/>
      <c r="QTO18" s="190"/>
      <c r="QTP18" s="190"/>
      <c r="QTQ18" s="190"/>
      <c r="QTR18" s="190"/>
      <c r="QTS18" s="190"/>
      <c r="QTT18" s="190"/>
      <c r="QTU18" s="190"/>
      <c r="QTV18" s="190"/>
      <c r="QTW18" s="190"/>
      <c r="QTX18" s="190"/>
      <c r="QTY18" s="190"/>
      <c r="QTZ18" s="190"/>
      <c r="QUA18" s="190"/>
      <c r="QUB18" s="190"/>
      <c r="QUC18" s="190"/>
      <c r="QUD18" s="190"/>
      <c r="QUE18" s="190"/>
      <c r="QUF18" s="190"/>
      <c r="QUG18" s="190"/>
      <c r="QUH18" s="190"/>
      <c r="QUI18" s="190"/>
      <c r="QUJ18" s="190"/>
      <c r="QUK18" s="190"/>
      <c r="QUL18" s="190"/>
      <c r="QUM18" s="190"/>
      <c r="QUN18" s="190"/>
      <c r="QUO18" s="190"/>
      <c r="QUP18" s="190"/>
      <c r="QUQ18" s="190"/>
      <c r="QUR18" s="190"/>
      <c r="QUS18" s="190"/>
      <c r="QUT18" s="190"/>
      <c r="QUU18" s="190"/>
      <c r="QUV18" s="190"/>
      <c r="QUW18" s="190"/>
      <c r="QUX18" s="190"/>
      <c r="QUY18" s="190"/>
      <c r="QUZ18" s="190"/>
      <c r="QVA18" s="190"/>
      <c r="QVB18" s="190"/>
      <c r="QVC18" s="190"/>
      <c r="QVD18" s="190"/>
      <c r="QVE18" s="190"/>
      <c r="QVF18" s="190"/>
      <c r="QVG18" s="190"/>
      <c r="QVH18" s="190"/>
      <c r="QVI18" s="190"/>
      <c r="QVJ18" s="190"/>
      <c r="QVK18" s="190"/>
      <c r="QVL18" s="190"/>
      <c r="QVM18" s="190"/>
      <c r="QVN18" s="190"/>
      <c r="QVO18" s="190"/>
      <c r="QVP18" s="190"/>
      <c r="QVQ18" s="190"/>
      <c r="QVR18" s="190"/>
      <c r="QVS18" s="190"/>
      <c r="QVT18" s="190"/>
      <c r="QVU18" s="190"/>
      <c r="QVV18" s="190"/>
      <c r="QVW18" s="190"/>
      <c r="QVX18" s="190"/>
      <c r="QVY18" s="190"/>
      <c r="QVZ18" s="190"/>
      <c r="QWA18" s="190"/>
      <c r="QWB18" s="190"/>
      <c r="QWC18" s="190"/>
      <c r="QWD18" s="190"/>
      <c r="QWE18" s="190"/>
      <c r="QWF18" s="190"/>
      <c r="QWG18" s="190"/>
      <c r="QWH18" s="190"/>
      <c r="QWI18" s="190"/>
      <c r="QWJ18" s="190"/>
      <c r="QWK18" s="190"/>
      <c r="QWL18" s="190"/>
      <c r="QWM18" s="190"/>
      <c r="QWN18" s="190"/>
      <c r="QWO18" s="190"/>
      <c r="QWP18" s="190"/>
      <c r="QWQ18" s="190"/>
      <c r="QWR18" s="190"/>
      <c r="QWS18" s="190"/>
      <c r="QWT18" s="190"/>
      <c r="QWU18" s="190"/>
      <c r="QWV18" s="190"/>
      <c r="QWW18" s="190"/>
      <c r="QWX18" s="190"/>
      <c r="QWY18" s="190"/>
      <c r="QWZ18" s="190"/>
      <c r="QXA18" s="190"/>
      <c r="QXB18" s="190"/>
      <c r="QXC18" s="190"/>
      <c r="QXD18" s="190"/>
      <c r="QXE18" s="190"/>
      <c r="QXF18" s="190"/>
      <c r="QXG18" s="190"/>
      <c r="QXH18" s="190"/>
      <c r="QXI18" s="190"/>
      <c r="QXJ18" s="190"/>
      <c r="QXK18" s="190"/>
      <c r="QXL18" s="190"/>
      <c r="QXM18" s="190"/>
      <c r="QXN18" s="190"/>
      <c r="QXO18" s="190"/>
      <c r="QXP18" s="190"/>
      <c r="QXQ18" s="190"/>
      <c r="QXR18" s="190"/>
      <c r="QXS18" s="190"/>
      <c r="QXT18" s="190"/>
      <c r="QXU18" s="190"/>
      <c r="QXV18" s="190"/>
      <c r="QXW18" s="190"/>
      <c r="QXX18" s="190"/>
      <c r="QXY18" s="190"/>
      <c r="QXZ18" s="190"/>
      <c r="QYA18" s="190"/>
      <c r="QYB18" s="190"/>
      <c r="QYC18" s="190"/>
      <c r="QYD18" s="190"/>
      <c r="QYE18" s="190"/>
      <c r="QYF18" s="190"/>
      <c r="QYG18" s="190"/>
      <c r="QYH18" s="190"/>
      <c r="QYI18" s="190"/>
      <c r="QYJ18" s="190"/>
      <c r="QYK18" s="190"/>
      <c r="QYL18" s="190"/>
      <c r="QYM18" s="190"/>
      <c r="QYN18" s="190"/>
      <c r="QYO18" s="190"/>
      <c r="QYP18" s="190"/>
      <c r="QYQ18" s="190"/>
      <c r="QYR18" s="190"/>
      <c r="QYS18" s="190"/>
      <c r="QYT18" s="190"/>
      <c r="QYU18" s="190"/>
      <c r="QYV18" s="190"/>
      <c r="QYW18" s="190"/>
      <c r="QYX18" s="190"/>
      <c r="QYY18" s="190"/>
      <c r="QYZ18" s="190"/>
      <c r="QZA18" s="190"/>
      <c r="QZB18" s="190"/>
      <c r="QZC18" s="190"/>
      <c r="QZD18" s="190"/>
      <c r="QZE18" s="190"/>
      <c r="QZF18" s="190"/>
      <c r="QZG18" s="190"/>
      <c r="QZH18" s="190"/>
      <c r="QZI18" s="190"/>
      <c r="QZJ18" s="190"/>
      <c r="QZK18" s="190"/>
      <c r="QZL18" s="190"/>
      <c r="QZM18" s="190"/>
      <c r="QZN18" s="190"/>
      <c r="QZO18" s="190"/>
      <c r="QZP18" s="190"/>
      <c r="QZQ18" s="190"/>
      <c r="QZR18" s="190"/>
      <c r="QZS18" s="190"/>
      <c r="QZT18" s="190"/>
      <c r="QZU18" s="190"/>
      <c r="QZV18" s="190"/>
      <c r="QZW18" s="190"/>
      <c r="QZX18" s="190"/>
      <c r="QZY18" s="190"/>
      <c r="QZZ18" s="190"/>
      <c r="RAA18" s="190"/>
      <c r="RAB18" s="190"/>
      <c r="RAC18" s="190"/>
      <c r="RAD18" s="190"/>
      <c r="RAE18" s="190"/>
      <c r="RAF18" s="190"/>
      <c r="RAG18" s="190"/>
      <c r="RAH18" s="190"/>
      <c r="RAI18" s="190"/>
      <c r="RAJ18" s="190"/>
      <c r="RAK18" s="190"/>
      <c r="RAL18" s="190"/>
      <c r="RAM18" s="190"/>
      <c r="RAN18" s="190"/>
      <c r="RAO18" s="190"/>
      <c r="RAP18" s="190"/>
      <c r="RAQ18" s="190"/>
      <c r="RAR18" s="190"/>
      <c r="RAS18" s="190"/>
      <c r="RAT18" s="190"/>
      <c r="RAU18" s="190"/>
      <c r="RAV18" s="190"/>
      <c r="RAW18" s="190"/>
      <c r="RAX18" s="190"/>
      <c r="RAY18" s="190"/>
      <c r="RAZ18" s="190"/>
      <c r="RBA18" s="190"/>
      <c r="RBB18" s="190"/>
      <c r="RBC18" s="190"/>
      <c r="RBD18" s="190"/>
      <c r="RBE18" s="190"/>
      <c r="RBF18" s="190"/>
      <c r="RBG18" s="190"/>
      <c r="RBH18" s="190"/>
      <c r="RBI18" s="190"/>
      <c r="RBJ18" s="190"/>
      <c r="RBK18" s="190"/>
      <c r="RBL18" s="190"/>
      <c r="RBM18" s="190"/>
      <c r="RBN18" s="190"/>
      <c r="RBO18" s="190"/>
      <c r="RBP18" s="190"/>
      <c r="RBQ18" s="190"/>
      <c r="RBR18" s="190"/>
      <c r="RBS18" s="190"/>
      <c r="RBT18" s="190"/>
      <c r="RBU18" s="190"/>
      <c r="RBV18" s="190"/>
      <c r="RBW18" s="190"/>
      <c r="RBX18" s="190"/>
      <c r="RBY18" s="190"/>
      <c r="RBZ18" s="190"/>
      <c r="RCA18" s="190"/>
      <c r="RCB18" s="190"/>
      <c r="RCC18" s="190"/>
      <c r="RCD18" s="190"/>
      <c r="RCE18" s="190"/>
      <c r="RCF18" s="190"/>
      <c r="RCG18" s="190"/>
      <c r="RCH18" s="190"/>
      <c r="RCI18" s="190"/>
      <c r="RCJ18" s="190"/>
      <c r="RCK18" s="190"/>
      <c r="RCL18" s="190"/>
      <c r="RCM18" s="190"/>
      <c r="RCN18" s="190"/>
      <c r="RCO18" s="190"/>
      <c r="RCP18" s="190"/>
      <c r="RCQ18" s="190"/>
      <c r="RCR18" s="190"/>
      <c r="RCS18" s="190"/>
      <c r="RCT18" s="190"/>
      <c r="RCU18" s="190"/>
      <c r="RCV18" s="190"/>
      <c r="RCW18" s="190"/>
      <c r="RCX18" s="190"/>
      <c r="RCY18" s="190"/>
      <c r="RCZ18" s="190"/>
      <c r="RDA18" s="190"/>
      <c r="RDB18" s="190"/>
      <c r="RDC18" s="190"/>
      <c r="RDD18" s="190"/>
      <c r="RDE18" s="190"/>
      <c r="RDF18" s="190"/>
      <c r="RDG18" s="190"/>
      <c r="RDH18" s="190"/>
      <c r="RDI18" s="190"/>
      <c r="RDJ18" s="190"/>
      <c r="RDK18" s="190"/>
      <c r="RDL18" s="190"/>
      <c r="RDM18" s="190"/>
      <c r="RDN18" s="190"/>
      <c r="RDO18" s="190"/>
      <c r="RDP18" s="190"/>
      <c r="RDQ18" s="190"/>
      <c r="RDR18" s="190"/>
      <c r="RDS18" s="190"/>
      <c r="RDT18" s="190"/>
      <c r="RDU18" s="190"/>
      <c r="RDV18" s="190"/>
      <c r="RDW18" s="190"/>
      <c r="RDX18" s="190"/>
      <c r="RDY18" s="190"/>
      <c r="RDZ18" s="190"/>
      <c r="REA18" s="190"/>
      <c r="REB18" s="190"/>
      <c r="REC18" s="190"/>
      <c r="RED18" s="190"/>
      <c r="REE18" s="190"/>
      <c r="REF18" s="190"/>
      <c r="REG18" s="190"/>
      <c r="REH18" s="190"/>
      <c r="REI18" s="190"/>
      <c r="REJ18" s="190"/>
      <c r="REK18" s="190"/>
      <c r="REL18" s="190"/>
      <c r="REM18" s="190"/>
      <c r="REN18" s="190"/>
      <c r="REO18" s="190"/>
      <c r="REP18" s="190"/>
      <c r="REQ18" s="190"/>
      <c r="RER18" s="190"/>
      <c r="RES18" s="190"/>
      <c r="RET18" s="190"/>
      <c r="REU18" s="190"/>
      <c r="REV18" s="190"/>
      <c r="REW18" s="190"/>
      <c r="REX18" s="190"/>
      <c r="REY18" s="190"/>
      <c r="REZ18" s="190"/>
      <c r="RFA18" s="190"/>
      <c r="RFB18" s="190"/>
      <c r="RFC18" s="190"/>
      <c r="RFD18" s="190"/>
      <c r="RFE18" s="190"/>
      <c r="RFF18" s="190"/>
      <c r="RFG18" s="190"/>
      <c r="RFH18" s="190"/>
      <c r="RFI18" s="190"/>
      <c r="RFJ18" s="190"/>
      <c r="RFK18" s="190"/>
      <c r="RFL18" s="190"/>
      <c r="RFM18" s="190"/>
      <c r="RFN18" s="190"/>
      <c r="RFO18" s="190"/>
      <c r="RFP18" s="190"/>
      <c r="RFQ18" s="190"/>
      <c r="RFR18" s="190"/>
      <c r="RFS18" s="190"/>
      <c r="RFT18" s="190"/>
      <c r="RFU18" s="190"/>
      <c r="RFV18" s="190"/>
      <c r="RFW18" s="190"/>
      <c r="RFX18" s="190"/>
      <c r="RFY18" s="190"/>
      <c r="RFZ18" s="190"/>
      <c r="RGA18" s="190"/>
      <c r="RGB18" s="190"/>
      <c r="RGC18" s="190"/>
      <c r="RGD18" s="190"/>
      <c r="RGE18" s="190"/>
      <c r="RGF18" s="190"/>
      <c r="RGG18" s="190"/>
      <c r="RGH18" s="190"/>
      <c r="RGI18" s="190"/>
      <c r="RGJ18" s="190"/>
      <c r="RGK18" s="190"/>
      <c r="RGL18" s="190"/>
      <c r="RGM18" s="190"/>
      <c r="RGN18" s="190"/>
      <c r="RGO18" s="190"/>
      <c r="RGP18" s="190"/>
      <c r="RGQ18" s="190"/>
      <c r="RGR18" s="190"/>
      <c r="RGS18" s="190"/>
      <c r="RGT18" s="190"/>
      <c r="RGU18" s="190"/>
      <c r="RGV18" s="190"/>
      <c r="RGW18" s="190"/>
      <c r="RGX18" s="190"/>
      <c r="RGY18" s="190"/>
      <c r="RGZ18" s="190"/>
      <c r="RHA18" s="190"/>
      <c r="RHB18" s="190"/>
      <c r="RHC18" s="190"/>
      <c r="RHD18" s="190"/>
      <c r="RHE18" s="190"/>
      <c r="RHF18" s="190"/>
      <c r="RHG18" s="190"/>
      <c r="RHH18" s="190"/>
      <c r="RHI18" s="190"/>
      <c r="RHJ18" s="190"/>
      <c r="RHK18" s="190"/>
      <c r="RHL18" s="190"/>
      <c r="RHM18" s="190"/>
      <c r="RHN18" s="190"/>
      <c r="RHO18" s="190"/>
      <c r="RHP18" s="190"/>
      <c r="RHQ18" s="190"/>
      <c r="RHR18" s="190"/>
      <c r="RHS18" s="190"/>
      <c r="RHT18" s="190"/>
      <c r="RHU18" s="190"/>
      <c r="RHV18" s="190"/>
      <c r="RHW18" s="190"/>
      <c r="RHX18" s="190"/>
      <c r="RHY18" s="190"/>
      <c r="RHZ18" s="190"/>
      <c r="RIA18" s="190"/>
      <c r="RIB18" s="190"/>
      <c r="RIC18" s="190"/>
      <c r="RID18" s="190"/>
      <c r="RIE18" s="190"/>
      <c r="RIF18" s="190"/>
      <c r="RIG18" s="190"/>
      <c r="RIH18" s="190"/>
      <c r="RII18" s="190"/>
      <c r="RIJ18" s="190"/>
      <c r="RIK18" s="190"/>
      <c r="RIL18" s="190"/>
      <c r="RIM18" s="190"/>
      <c r="RIN18" s="190"/>
      <c r="RIO18" s="190"/>
      <c r="RIP18" s="190"/>
      <c r="RIQ18" s="190"/>
      <c r="RIR18" s="190"/>
      <c r="RIS18" s="190"/>
      <c r="RIT18" s="190"/>
      <c r="RIU18" s="190"/>
      <c r="RIV18" s="190"/>
      <c r="RIW18" s="190"/>
      <c r="RIX18" s="190"/>
      <c r="RIY18" s="190"/>
      <c r="RIZ18" s="190"/>
      <c r="RJA18" s="190"/>
      <c r="RJB18" s="190"/>
      <c r="RJC18" s="190"/>
      <c r="RJD18" s="190"/>
      <c r="RJE18" s="190"/>
      <c r="RJF18" s="190"/>
      <c r="RJG18" s="190"/>
      <c r="RJH18" s="190"/>
      <c r="RJI18" s="190"/>
      <c r="RJJ18" s="190"/>
      <c r="RJK18" s="190"/>
      <c r="RJL18" s="190"/>
      <c r="RJM18" s="190"/>
      <c r="RJN18" s="190"/>
      <c r="RJO18" s="190"/>
      <c r="RJP18" s="190"/>
      <c r="RJQ18" s="190"/>
      <c r="RJR18" s="190"/>
      <c r="RJS18" s="190"/>
      <c r="RJT18" s="190"/>
      <c r="RJU18" s="190"/>
      <c r="RJV18" s="190"/>
      <c r="RJW18" s="190"/>
      <c r="RJX18" s="190"/>
      <c r="RJY18" s="190"/>
      <c r="RJZ18" s="190"/>
      <c r="RKA18" s="190"/>
      <c r="RKB18" s="190"/>
      <c r="RKC18" s="190"/>
      <c r="RKD18" s="190"/>
      <c r="RKE18" s="190"/>
      <c r="RKF18" s="190"/>
      <c r="RKG18" s="190"/>
      <c r="RKH18" s="190"/>
      <c r="RKI18" s="190"/>
      <c r="RKJ18" s="190"/>
      <c r="RKK18" s="190"/>
      <c r="RKL18" s="190"/>
      <c r="RKM18" s="190"/>
      <c r="RKN18" s="190"/>
      <c r="RKO18" s="190"/>
      <c r="RKP18" s="190"/>
      <c r="RKQ18" s="190"/>
      <c r="RKR18" s="190"/>
      <c r="RKS18" s="190"/>
      <c r="RKT18" s="190"/>
      <c r="RKU18" s="190"/>
      <c r="RKV18" s="190"/>
      <c r="RKW18" s="190"/>
      <c r="RKX18" s="190"/>
      <c r="RKY18" s="190"/>
      <c r="RKZ18" s="190"/>
      <c r="RLA18" s="190"/>
      <c r="RLB18" s="190"/>
      <c r="RLC18" s="190"/>
      <c r="RLD18" s="190"/>
      <c r="RLE18" s="190"/>
      <c r="RLF18" s="190"/>
      <c r="RLG18" s="190"/>
      <c r="RLH18" s="190"/>
      <c r="RLI18" s="190"/>
      <c r="RLJ18" s="190"/>
      <c r="RLK18" s="190"/>
      <c r="RLL18" s="190"/>
      <c r="RLM18" s="190"/>
      <c r="RLN18" s="190"/>
      <c r="RLO18" s="190"/>
      <c r="RLP18" s="190"/>
      <c r="RLQ18" s="190"/>
      <c r="RLR18" s="190"/>
      <c r="RLS18" s="190"/>
      <c r="RLT18" s="190"/>
      <c r="RLU18" s="190"/>
      <c r="RLV18" s="190"/>
      <c r="RLW18" s="190"/>
      <c r="RLX18" s="190"/>
      <c r="RLY18" s="190"/>
      <c r="RLZ18" s="190"/>
      <c r="RMA18" s="190"/>
      <c r="RMB18" s="190"/>
      <c r="RMC18" s="190"/>
      <c r="RMD18" s="190"/>
      <c r="RME18" s="190"/>
      <c r="RMF18" s="190"/>
      <c r="RMG18" s="190"/>
      <c r="RMH18" s="190"/>
      <c r="RMI18" s="190"/>
      <c r="RMJ18" s="190"/>
      <c r="RMK18" s="190"/>
      <c r="RML18" s="190"/>
      <c r="RMM18" s="190"/>
      <c r="RMN18" s="190"/>
      <c r="RMO18" s="190"/>
      <c r="RMP18" s="190"/>
      <c r="RMQ18" s="190"/>
      <c r="RMR18" s="190"/>
      <c r="RMS18" s="190"/>
      <c r="RMT18" s="190"/>
      <c r="RMU18" s="190"/>
      <c r="RMV18" s="190"/>
      <c r="RMW18" s="190"/>
      <c r="RMX18" s="190"/>
      <c r="RMY18" s="190"/>
      <c r="RMZ18" s="190"/>
      <c r="RNA18" s="190"/>
      <c r="RNB18" s="190"/>
      <c r="RNC18" s="190"/>
      <c r="RND18" s="190"/>
      <c r="RNE18" s="190"/>
      <c r="RNF18" s="190"/>
      <c r="RNG18" s="190"/>
      <c r="RNH18" s="190"/>
      <c r="RNI18" s="190"/>
      <c r="RNJ18" s="190"/>
      <c r="RNK18" s="190"/>
      <c r="RNL18" s="190"/>
      <c r="RNM18" s="190"/>
      <c r="RNN18" s="190"/>
      <c r="RNO18" s="190"/>
      <c r="RNP18" s="190"/>
      <c r="RNQ18" s="190"/>
      <c r="RNR18" s="190"/>
      <c r="RNS18" s="190"/>
      <c r="RNT18" s="190"/>
      <c r="RNU18" s="190"/>
      <c r="RNV18" s="190"/>
      <c r="RNW18" s="190"/>
      <c r="RNX18" s="190"/>
      <c r="RNY18" s="190"/>
      <c r="RNZ18" s="190"/>
      <c r="ROA18" s="190"/>
      <c r="ROB18" s="190"/>
      <c r="ROC18" s="190"/>
      <c r="ROD18" s="190"/>
      <c r="ROE18" s="190"/>
      <c r="ROF18" s="190"/>
      <c r="ROG18" s="190"/>
      <c r="ROH18" s="190"/>
      <c r="ROI18" s="190"/>
      <c r="ROJ18" s="190"/>
      <c r="ROK18" s="190"/>
      <c r="ROL18" s="190"/>
      <c r="ROM18" s="190"/>
      <c r="RON18" s="190"/>
      <c r="ROO18" s="190"/>
      <c r="ROP18" s="190"/>
      <c r="ROQ18" s="190"/>
      <c r="ROR18" s="190"/>
      <c r="ROS18" s="190"/>
      <c r="ROT18" s="190"/>
      <c r="ROU18" s="190"/>
      <c r="ROV18" s="190"/>
      <c r="ROW18" s="190"/>
      <c r="ROX18" s="190"/>
      <c r="ROY18" s="190"/>
      <c r="ROZ18" s="190"/>
      <c r="RPA18" s="190"/>
      <c r="RPB18" s="190"/>
      <c r="RPC18" s="190"/>
      <c r="RPD18" s="190"/>
      <c r="RPE18" s="190"/>
      <c r="RPF18" s="190"/>
      <c r="RPG18" s="190"/>
      <c r="RPH18" s="190"/>
      <c r="RPI18" s="190"/>
      <c r="RPJ18" s="190"/>
      <c r="RPK18" s="190"/>
      <c r="RPL18" s="190"/>
      <c r="RPM18" s="190"/>
      <c r="RPN18" s="190"/>
      <c r="RPO18" s="190"/>
      <c r="RPP18" s="190"/>
      <c r="RPQ18" s="190"/>
      <c r="RPR18" s="190"/>
      <c r="RPS18" s="190"/>
      <c r="RPT18" s="190"/>
      <c r="RPU18" s="190"/>
      <c r="RPV18" s="190"/>
      <c r="RPW18" s="190"/>
      <c r="RPX18" s="190"/>
      <c r="RPY18" s="190"/>
      <c r="RPZ18" s="190"/>
      <c r="RQA18" s="190"/>
      <c r="RQB18" s="190"/>
      <c r="RQC18" s="190"/>
      <c r="RQD18" s="190"/>
      <c r="RQE18" s="190"/>
      <c r="RQF18" s="190"/>
      <c r="RQG18" s="190"/>
      <c r="RQH18" s="190"/>
      <c r="RQI18" s="190"/>
      <c r="RQJ18" s="190"/>
      <c r="RQK18" s="190"/>
      <c r="RQL18" s="190"/>
      <c r="RQM18" s="190"/>
      <c r="RQN18" s="190"/>
      <c r="RQO18" s="190"/>
      <c r="RQP18" s="190"/>
      <c r="RQQ18" s="190"/>
      <c r="RQR18" s="190"/>
      <c r="RQS18" s="190"/>
      <c r="RQT18" s="190"/>
      <c r="RQU18" s="190"/>
      <c r="RQV18" s="190"/>
      <c r="RQW18" s="190"/>
      <c r="RQX18" s="190"/>
      <c r="RQY18" s="190"/>
      <c r="RQZ18" s="190"/>
      <c r="RRA18" s="190"/>
      <c r="RRB18" s="190"/>
      <c r="RRC18" s="190"/>
      <c r="RRD18" s="190"/>
      <c r="RRE18" s="190"/>
      <c r="RRF18" s="190"/>
      <c r="RRG18" s="190"/>
      <c r="RRH18" s="190"/>
      <c r="RRI18" s="190"/>
      <c r="RRJ18" s="190"/>
      <c r="RRK18" s="190"/>
      <c r="RRL18" s="190"/>
      <c r="RRM18" s="190"/>
      <c r="RRN18" s="190"/>
      <c r="RRO18" s="190"/>
      <c r="RRP18" s="190"/>
      <c r="RRQ18" s="190"/>
      <c r="RRR18" s="190"/>
      <c r="RRS18" s="190"/>
      <c r="RRT18" s="190"/>
      <c r="RRU18" s="190"/>
      <c r="RRV18" s="190"/>
      <c r="RRW18" s="190"/>
      <c r="RRX18" s="190"/>
      <c r="RRY18" s="190"/>
      <c r="RRZ18" s="190"/>
      <c r="RSA18" s="190"/>
      <c r="RSB18" s="190"/>
      <c r="RSC18" s="190"/>
      <c r="RSD18" s="190"/>
      <c r="RSE18" s="190"/>
      <c r="RSF18" s="190"/>
      <c r="RSG18" s="190"/>
      <c r="RSH18" s="190"/>
      <c r="RSI18" s="190"/>
      <c r="RSJ18" s="190"/>
      <c r="RSK18" s="190"/>
      <c r="RSL18" s="190"/>
      <c r="RSM18" s="190"/>
      <c r="RSN18" s="190"/>
      <c r="RSO18" s="190"/>
      <c r="RSP18" s="190"/>
      <c r="RSQ18" s="190"/>
      <c r="RSR18" s="190"/>
      <c r="RSS18" s="190"/>
      <c r="RST18" s="190"/>
      <c r="RSU18" s="190"/>
      <c r="RSV18" s="190"/>
      <c r="RSW18" s="190"/>
      <c r="RSX18" s="190"/>
      <c r="RSY18" s="190"/>
      <c r="RSZ18" s="190"/>
      <c r="RTA18" s="190"/>
      <c r="RTB18" s="190"/>
      <c r="RTC18" s="190"/>
      <c r="RTD18" s="190"/>
      <c r="RTE18" s="190"/>
      <c r="RTF18" s="190"/>
      <c r="RTG18" s="190"/>
      <c r="RTH18" s="190"/>
      <c r="RTI18" s="190"/>
      <c r="RTJ18" s="190"/>
      <c r="RTK18" s="190"/>
      <c r="RTL18" s="190"/>
      <c r="RTM18" s="190"/>
      <c r="RTN18" s="190"/>
      <c r="RTO18" s="190"/>
      <c r="RTP18" s="190"/>
      <c r="RTQ18" s="190"/>
      <c r="RTR18" s="190"/>
      <c r="RTS18" s="190"/>
      <c r="RTT18" s="190"/>
      <c r="RTU18" s="190"/>
      <c r="RTV18" s="190"/>
      <c r="RTW18" s="190"/>
      <c r="RTX18" s="190"/>
      <c r="RTY18" s="190"/>
      <c r="RTZ18" s="190"/>
      <c r="RUA18" s="190"/>
      <c r="RUB18" s="190"/>
      <c r="RUC18" s="190"/>
      <c r="RUD18" s="190"/>
      <c r="RUE18" s="190"/>
      <c r="RUF18" s="190"/>
      <c r="RUG18" s="190"/>
      <c r="RUH18" s="190"/>
      <c r="RUI18" s="190"/>
      <c r="RUJ18" s="190"/>
      <c r="RUK18" s="190"/>
      <c r="RUL18" s="190"/>
      <c r="RUM18" s="190"/>
      <c r="RUN18" s="190"/>
      <c r="RUO18" s="190"/>
      <c r="RUP18" s="190"/>
      <c r="RUQ18" s="190"/>
      <c r="RUR18" s="190"/>
      <c r="RUS18" s="190"/>
      <c r="RUT18" s="190"/>
      <c r="RUU18" s="190"/>
      <c r="RUV18" s="190"/>
      <c r="RUW18" s="190"/>
      <c r="RUX18" s="190"/>
      <c r="RUY18" s="190"/>
      <c r="RUZ18" s="190"/>
      <c r="RVA18" s="190"/>
      <c r="RVB18" s="190"/>
      <c r="RVC18" s="190"/>
      <c r="RVD18" s="190"/>
      <c r="RVE18" s="190"/>
      <c r="RVF18" s="190"/>
      <c r="RVG18" s="190"/>
      <c r="RVH18" s="190"/>
      <c r="RVI18" s="190"/>
      <c r="RVJ18" s="190"/>
      <c r="RVK18" s="190"/>
      <c r="RVL18" s="190"/>
      <c r="RVM18" s="190"/>
      <c r="RVN18" s="190"/>
      <c r="RVO18" s="190"/>
      <c r="RVP18" s="190"/>
      <c r="RVQ18" s="190"/>
      <c r="RVR18" s="190"/>
      <c r="RVS18" s="190"/>
      <c r="RVT18" s="190"/>
      <c r="RVU18" s="190"/>
      <c r="RVV18" s="190"/>
      <c r="RVW18" s="190"/>
      <c r="RVX18" s="190"/>
      <c r="RVY18" s="190"/>
      <c r="RVZ18" s="190"/>
      <c r="RWA18" s="190"/>
      <c r="RWB18" s="190"/>
      <c r="RWC18" s="190"/>
      <c r="RWD18" s="190"/>
      <c r="RWE18" s="190"/>
      <c r="RWF18" s="190"/>
      <c r="RWG18" s="190"/>
      <c r="RWH18" s="190"/>
      <c r="RWI18" s="190"/>
      <c r="RWJ18" s="190"/>
      <c r="RWK18" s="190"/>
      <c r="RWL18" s="190"/>
      <c r="RWM18" s="190"/>
      <c r="RWN18" s="190"/>
      <c r="RWO18" s="190"/>
      <c r="RWP18" s="190"/>
      <c r="RWQ18" s="190"/>
      <c r="RWR18" s="190"/>
      <c r="RWS18" s="190"/>
      <c r="RWT18" s="190"/>
      <c r="RWU18" s="190"/>
      <c r="RWV18" s="190"/>
      <c r="RWW18" s="190"/>
      <c r="RWX18" s="190"/>
      <c r="RWY18" s="190"/>
      <c r="RWZ18" s="190"/>
      <c r="RXA18" s="190"/>
      <c r="RXB18" s="190"/>
      <c r="RXC18" s="190"/>
      <c r="RXD18" s="190"/>
      <c r="RXE18" s="190"/>
      <c r="RXF18" s="190"/>
      <c r="RXG18" s="190"/>
      <c r="RXH18" s="190"/>
      <c r="RXI18" s="190"/>
      <c r="RXJ18" s="190"/>
      <c r="RXK18" s="190"/>
      <c r="RXL18" s="190"/>
      <c r="RXM18" s="190"/>
      <c r="RXN18" s="190"/>
      <c r="RXO18" s="190"/>
      <c r="RXP18" s="190"/>
      <c r="RXQ18" s="190"/>
      <c r="RXR18" s="190"/>
      <c r="RXS18" s="190"/>
      <c r="RXT18" s="190"/>
      <c r="RXU18" s="190"/>
      <c r="RXV18" s="190"/>
      <c r="RXW18" s="190"/>
      <c r="RXX18" s="190"/>
      <c r="RXY18" s="190"/>
      <c r="RXZ18" s="190"/>
      <c r="RYA18" s="190"/>
      <c r="RYB18" s="190"/>
      <c r="RYC18" s="190"/>
      <c r="RYD18" s="190"/>
      <c r="RYE18" s="190"/>
      <c r="RYF18" s="190"/>
      <c r="RYG18" s="190"/>
      <c r="RYH18" s="190"/>
      <c r="RYI18" s="190"/>
      <c r="RYJ18" s="190"/>
      <c r="RYK18" s="190"/>
      <c r="RYL18" s="190"/>
      <c r="RYM18" s="190"/>
      <c r="RYN18" s="190"/>
      <c r="RYO18" s="190"/>
      <c r="RYP18" s="190"/>
      <c r="RYQ18" s="190"/>
      <c r="RYR18" s="190"/>
      <c r="RYS18" s="190"/>
      <c r="RYT18" s="190"/>
      <c r="RYU18" s="190"/>
      <c r="RYV18" s="190"/>
      <c r="RYW18" s="190"/>
      <c r="RYX18" s="190"/>
      <c r="RYY18" s="190"/>
      <c r="RYZ18" s="190"/>
      <c r="RZA18" s="190"/>
      <c r="RZB18" s="190"/>
      <c r="RZC18" s="190"/>
      <c r="RZD18" s="190"/>
      <c r="RZE18" s="190"/>
      <c r="RZF18" s="190"/>
      <c r="RZG18" s="190"/>
      <c r="RZH18" s="190"/>
      <c r="RZI18" s="190"/>
      <c r="RZJ18" s="190"/>
      <c r="RZK18" s="190"/>
      <c r="RZL18" s="190"/>
      <c r="RZM18" s="190"/>
      <c r="RZN18" s="190"/>
      <c r="RZO18" s="190"/>
      <c r="RZP18" s="190"/>
      <c r="RZQ18" s="190"/>
      <c r="RZR18" s="190"/>
      <c r="RZS18" s="190"/>
      <c r="RZT18" s="190"/>
      <c r="RZU18" s="190"/>
      <c r="RZV18" s="190"/>
      <c r="RZW18" s="190"/>
      <c r="RZX18" s="190"/>
      <c r="RZY18" s="190"/>
      <c r="RZZ18" s="190"/>
      <c r="SAA18" s="190"/>
      <c r="SAB18" s="190"/>
      <c r="SAC18" s="190"/>
      <c r="SAD18" s="190"/>
      <c r="SAE18" s="190"/>
      <c r="SAF18" s="190"/>
      <c r="SAG18" s="190"/>
      <c r="SAH18" s="190"/>
      <c r="SAI18" s="190"/>
      <c r="SAJ18" s="190"/>
      <c r="SAK18" s="190"/>
      <c r="SAL18" s="190"/>
      <c r="SAM18" s="190"/>
      <c r="SAN18" s="190"/>
      <c r="SAO18" s="190"/>
      <c r="SAP18" s="190"/>
      <c r="SAQ18" s="190"/>
      <c r="SAR18" s="190"/>
      <c r="SAS18" s="190"/>
      <c r="SAT18" s="190"/>
      <c r="SAU18" s="190"/>
      <c r="SAV18" s="190"/>
      <c r="SAW18" s="190"/>
      <c r="SAX18" s="190"/>
      <c r="SAY18" s="190"/>
      <c r="SAZ18" s="190"/>
      <c r="SBA18" s="190"/>
      <c r="SBB18" s="190"/>
      <c r="SBC18" s="190"/>
      <c r="SBD18" s="190"/>
      <c r="SBE18" s="190"/>
      <c r="SBF18" s="190"/>
      <c r="SBG18" s="190"/>
      <c r="SBH18" s="190"/>
      <c r="SBI18" s="190"/>
      <c r="SBJ18" s="190"/>
      <c r="SBK18" s="190"/>
      <c r="SBL18" s="190"/>
      <c r="SBM18" s="190"/>
      <c r="SBN18" s="190"/>
      <c r="SBO18" s="190"/>
      <c r="SBP18" s="190"/>
      <c r="SBQ18" s="190"/>
      <c r="SBR18" s="190"/>
      <c r="SBS18" s="190"/>
      <c r="SBT18" s="190"/>
      <c r="SBU18" s="190"/>
      <c r="SBV18" s="190"/>
      <c r="SBW18" s="190"/>
      <c r="SBX18" s="190"/>
      <c r="SBY18" s="190"/>
      <c r="SBZ18" s="190"/>
      <c r="SCA18" s="190"/>
      <c r="SCB18" s="190"/>
      <c r="SCC18" s="190"/>
      <c r="SCD18" s="190"/>
      <c r="SCE18" s="190"/>
      <c r="SCF18" s="190"/>
      <c r="SCG18" s="190"/>
      <c r="SCH18" s="190"/>
      <c r="SCI18" s="190"/>
      <c r="SCJ18" s="190"/>
      <c r="SCK18" s="190"/>
      <c r="SCL18" s="190"/>
      <c r="SCM18" s="190"/>
      <c r="SCN18" s="190"/>
      <c r="SCO18" s="190"/>
      <c r="SCP18" s="190"/>
      <c r="SCQ18" s="190"/>
      <c r="SCR18" s="190"/>
      <c r="SCS18" s="190"/>
      <c r="SCT18" s="190"/>
      <c r="SCU18" s="190"/>
      <c r="SCV18" s="190"/>
      <c r="SCW18" s="190"/>
      <c r="SCX18" s="190"/>
      <c r="SCY18" s="190"/>
      <c r="SCZ18" s="190"/>
      <c r="SDA18" s="190"/>
      <c r="SDB18" s="190"/>
      <c r="SDC18" s="190"/>
      <c r="SDD18" s="190"/>
      <c r="SDE18" s="190"/>
      <c r="SDF18" s="190"/>
      <c r="SDG18" s="190"/>
      <c r="SDH18" s="190"/>
      <c r="SDI18" s="190"/>
      <c r="SDJ18" s="190"/>
      <c r="SDK18" s="190"/>
      <c r="SDL18" s="190"/>
      <c r="SDM18" s="190"/>
      <c r="SDN18" s="190"/>
      <c r="SDO18" s="190"/>
      <c r="SDP18" s="190"/>
      <c r="SDQ18" s="190"/>
      <c r="SDR18" s="190"/>
      <c r="SDS18" s="190"/>
      <c r="SDT18" s="190"/>
      <c r="SDU18" s="190"/>
      <c r="SDV18" s="190"/>
      <c r="SDW18" s="190"/>
      <c r="SDX18" s="190"/>
      <c r="SDY18" s="190"/>
      <c r="SDZ18" s="190"/>
      <c r="SEA18" s="190"/>
      <c r="SEB18" s="190"/>
      <c r="SEC18" s="190"/>
      <c r="SED18" s="190"/>
      <c r="SEE18" s="190"/>
      <c r="SEF18" s="190"/>
      <c r="SEG18" s="190"/>
      <c r="SEH18" s="190"/>
      <c r="SEI18" s="190"/>
      <c r="SEJ18" s="190"/>
      <c r="SEK18" s="190"/>
      <c r="SEL18" s="190"/>
      <c r="SEM18" s="190"/>
      <c r="SEN18" s="190"/>
      <c r="SEO18" s="190"/>
      <c r="SEP18" s="190"/>
      <c r="SEQ18" s="190"/>
      <c r="SER18" s="190"/>
      <c r="SES18" s="190"/>
      <c r="SET18" s="190"/>
      <c r="SEU18" s="190"/>
      <c r="SEV18" s="190"/>
      <c r="SEW18" s="190"/>
      <c r="SEX18" s="190"/>
      <c r="SEY18" s="190"/>
      <c r="SEZ18" s="190"/>
      <c r="SFA18" s="190"/>
      <c r="SFB18" s="190"/>
      <c r="SFC18" s="190"/>
      <c r="SFD18" s="190"/>
      <c r="SFE18" s="190"/>
      <c r="SFF18" s="190"/>
      <c r="SFG18" s="190"/>
      <c r="SFH18" s="190"/>
      <c r="SFI18" s="190"/>
      <c r="SFJ18" s="190"/>
      <c r="SFK18" s="190"/>
      <c r="SFL18" s="190"/>
      <c r="SFM18" s="190"/>
      <c r="SFN18" s="190"/>
      <c r="SFO18" s="190"/>
      <c r="SFP18" s="190"/>
      <c r="SFQ18" s="190"/>
      <c r="SFR18" s="190"/>
      <c r="SFS18" s="190"/>
      <c r="SFT18" s="190"/>
      <c r="SFU18" s="190"/>
      <c r="SFV18" s="190"/>
      <c r="SFW18" s="190"/>
      <c r="SFX18" s="190"/>
      <c r="SFY18" s="190"/>
      <c r="SFZ18" s="190"/>
      <c r="SGA18" s="190"/>
      <c r="SGB18" s="190"/>
      <c r="SGC18" s="190"/>
      <c r="SGD18" s="190"/>
      <c r="SGE18" s="190"/>
      <c r="SGF18" s="190"/>
      <c r="SGG18" s="190"/>
      <c r="SGH18" s="190"/>
      <c r="SGI18" s="190"/>
      <c r="SGJ18" s="190"/>
      <c r="SGK18" s="190"/>
      <c r="SGL18" s="190"/>
      <c r="SGM18" s="190"/>
      <c r="SGN18" s="190"/>
      <c r="SGO18" s="190"/>
      <c r="SGP18" s="190"/>
      <c r="SGQ18" s="190"/>
      <c r="SGR18" s="190"/>
      <c r="SGS18" s="190"/>
      <c r="SGT18" s="190"/>
      <c r="SGU18" s="190"/>
      <c r="SGV18" s="190"/>
      <c r="SGW18" s="190"/>
      <c r="SGX18" s="190"/>
      <c r="SGY18" s="190"/>
      <c r="SGZ18" s="190"/>
      <c r="SHA18" s="190"/>
      <c r="SHB18" s="190"/>
      <c r="SHC18" s="190"/>
      <c r="SHD18" s="190"/>
      <c r="SHE18" s="190"/>
      <c r="SHF18" s="190"/>
      <c r="SHG18" s="190"/>
      <c r="SHH18" s="190"/>
      <c r="SHI18" s="190"/>
      <c r="SHJ18" s="190"/>
      <c r="SHK18" s="190"/>
      <c r="SHL18" s="190"/>
      <c r="SHM18" s="190"/>
      <c r="SHN18" s="190"/>
      <c r="SHO18" s="190"/>
      <c r="SHP18" s="190"/>
      <c r="SHQ18" s="190"/>
      <c r="SHR18" s="190"/>
      <c r="SHS18" s="190"/>
      <c r="SHT18" s="190"/>
      <c r="SHU18" s="190"/>
      <c r="SHV18" s="190"/>
      <c r="SHW18" s="190"/>
      <c r="SHX18" s="190"/>
      <c r="SHY18" s="190"/>
      <c r="SHZ18" s="190"/>
      <c r="SIA18" s="190"/>
      <c r="SIB18" s="190"/>
      <c r="SIC18" s="190"/>
      <c r="SID18" s="190"/>
      <c r="SIE18" s="190"/>
      <c r="SIF18" s="190"/>
      <c r="SIG18" s="190"/>
      <c r="SIH18" s="190"/>
      <c r="SII18" s="190"/>
      <c r="SIJ18" s="190"/>
      <c r="SIK18" s="190"/>
      <c r="SIL18" s="190"/>
      <c r="SIM18" s="190"/>
      <c r="SIN18" s="190"/>
      <c r="SIO18" s="190"/>
      <c r="SIP18" s="190"/>
      <c r="SIQ18" s="190"/>
      <c r="SIR18" s="190"/>
      <c r="SIS18" s="190"/>
      <c r="SIT18" s="190"/>
      <c r="SIU18" s="190"/>
      <c r="SIV18" s="190"/>
      <c r="SIW18" s="190"/>
      <c r="SIX18" s="190"/>
      <c r="SIY18" s="190"/>
      <c r="SIZ18" s="190"/>
      <c r="SJA18" s="190"/>
      <c r="SJB18" s="190"/>
      <c r="SJC18" s="190"/>
      <c r="SJD18" s="190"/>
      <c r="SJE18" s="190"/>
      <c r="SJF18" s="190"/>
      <c r="SJG18" s="190"/>
      <c r="SJH18" s="190"/>
      <c r="SJI18" s="190"/>
      <c r="SJJ18" s="190"/>
      <c r="SJK18" s="190"/>
      <c r="SJL18" s="190"/>
      <c r="SJM18" s="190"/>
      <c r="SJN18" s="190"/>
      <c r="SJO18" s="190"/>
      <c r="SJP18" s="190"/>
      <c r="SJQ18" s="190"/>
      <c r="SJR18" s="190"/>
      <c r="SJS18" s="190"/>
      <c r="SJT18" s="190"/>
      <c r="SJU18" s="190"/>
      <c r="SJV18" s="190"/>
      <c r="SJW18" s="190"/>
      <c r="SJX18" s="190"/>
      <c r="SJY18" s="190"/>
      <c r="SJZ18" s="190"/>
      <c r="SKA18" s="190"/>
      <c r="SKB18" s="190"/>
      <c r="SKC18" s="190"/>
      <c r="SKD18" s="190"/>
      <c r="SKE18" s="190"/>
      <c r="SKF18" s="190"/>
      <c r="SKG18" s="190"/>
      <c r="SKH18" s="190"/>
      <c r="SKI18" s="190"/>
      <c r="SKJ18" s="190"/>
      <c r="SKK18" s="190"/>
      <c r="SKL18" s="190"/>
      <c r="SKM18" s="190"/>
      <c r="SKN18" s="190"/>
      <c r="SKO18" s="190"/>
      <c r="SKP18" s="190"/>
      <c r="SKQ18" s="190"/>
      <c r="SKR18" s="190"/>
      <c r="SKS18" s="190"/>
      <c r="SKT18" s="190"/>
      <c r="SKU18" s="190"/>
      <c r="SKV18" s="190"/>
      <c r="SKW18" s="190"/>
      <c r="SKX18" s="190"/>
      <c r="SKY18" s="190"/>
      <c r="SKZ18" s="190"/>
      <c r="SLA18" s="190"/>
      <c r="SLB18" s="190"/>
      <c r="SLC18" s="190"/>
      <c r="SLD18" s="190"/>
      <c r="SLE18" s="190"/>
      <c r="SLF18" s="190"/>
      <c r="SLG18" s="190"/>
      <c r="SLH18" s="190"/>
      <c r="SLI18" s="190"/>
      <c r="SLJ18" s="190"/>
      <c r="SLK18" s="190"/>
      <c r="SLL18" s="190"/>
      <c r="SLM18" s="190"/>
      <c r="SLN18" s="190"/>
      <c r="SLO18" s="190"/>
      <c r="SLP18" s="190"/>
      <c r="SLQ18" s="190"/>
      <c r="SLR18" s="190"/>
      <c r="SLS18" s="190"/>
      <c r="SLT18" s="190"/>
      <c r="SLU18" s="190"/>
      <c r="SLV18" s="190"/>
      <c r="SLW18" s="190"/>
      <c r="SLX18" s="190"/>
      <c r="SLY18" s="190"/>
      <c r="SLZ18" s="190"/>
      <c r="SMA18" s="190"/>
      <c r="SMB18" s="190"/>
      <c r="SMC18" s="190"/>
      <c r="SMD18" s="190"/>
      <c r="SME18" s="190"/>
      <c r="SMF18" s="190"/>
      <c r="SMG18" s="190"/>
      <c r="SMH18" s="190"/>
      <c r="SMI18" s="190"/>
      <c r="SMJ18" s="190"/>
      <c r="SMK18" s="190"/>
      <c r="SML18" s="190"/>
      <c r="SMM18" s="190"/>
      <c r="SMN18" s="190"/>
      <c r="SMO18" s="190"/>
      <c r="SMP18" s="190"/>
      <c r="SMQ18" s="190"/>
      <c r="SMR18" s="190"/>
      <c r="SMS18" s="190"/>
      <c r="SMT18" s="190"/>
      <c r="SMU18" s="190"/>
      <c r="SMV18" s="190"/>
      <c r="SMW18" s="190"/>
      <c r="SMX18" s="190"/>
      <c r="SMY18" s="190"/>
      <c r="SMZ18" s="190"/>
      <c r="SNA18" s="190"/>
      <c r="SNB18" s="190"/>
      <c r="SNC18" s="190"/>
      <c r="SND18" s="190"/>
      <c r="SNE18" s="190"/>
      <c r="SNF18" s="190"/>
      <c r="SNG18" s="190"/>
      <c r="SNH18" s="190"/>
      <c r="SNI18" s="190"/>
      <c r="SNJ18" s="190"/>
      <c r="SNK18" s="190"/>
      <c r="SNL18" s="190"/>
      <c r="SNM18" s="190"/>
      <c r="SNN18" s="190"/>
      <c r="SNO18" s="190"/>
      <c r="SNP18" s="190"/>
      <c r="SNQ18" s="190"/>
      <c r="SNR18" s="190"/>
      <c r="SNS18" s="190"/>
      <c r="SNT18" s="190"/>
      <c r="SNU18" s="190"/>
      <c r="SNV18" s="190"/>
      <c r="SNW18" s="190"/>
      <c r="SNX18" s="190"/>
      <c r="SNY18" s="190"/>
      <c r="SNZ18" s="190"/>
      <c r="SOA18" s="190"/>
      <c r="SOB18" s="190"/>
      <c r="SOC18" s="190"/>
      <c r="SOD18" s="190"/>
      <c r="SOE18" s="190"/>
      <c r="SOF18" s="190"/>
      <c r="SOG18" s="190"/>
      <c r="SOH18" s="190"/>
      <c r="SOI18" s="190"/>
      <c r="SOJ18" s="190"/>
      <c r="SOK18" s="190"/>
      <c r="SOL18" s="190"/>
      <c r="SOM18" s="190"/>
      <c r="SON18" s="190"/>
      <c r="SOO18" s="190"/>
      <c r="SOP18" s="190"/>
      <c r="SOQ18" s="190"/>
      <c r="SOR18" s="190"/>
      <c r="SOS18" s="190"/>
      <c r="SOT18" s="190"/>
      <c r="SOU18" s="190"/>
      <c r="SOV18" s="190"/>
      <c r="SOW18" s="190"/>
      <c r="SOX18" s="190"/>
      <c r="SOY18" s="190"/>
      <c r="SOZ18" s="190"/>
      <c r="SPA18" s="190"/>
      <c r="SPB18" s="190"/>
      <c r="SPC18" s="190"/>
      <c r="SPD18" s="190"/>
      <c r="SPE18" s="190"/>
      <c r="SPF18" s="190"/>
      <c r="SPG18" s="190"/>
      <c r="SPH18" s="190"/>
      <c r="SPI18" s="190"/>
      <c r="SPJ18" s="190"/>
      <c r="SPK18" s="190"/>
      <c r="SPL18" s="190"/>
      <c r="SPM18" s="190"/>
      <c r="SPN18" s="190"/>
      <c r="SPO18" s="190"/>
      <c r="SPP18" s="190"/>
      <c r="SPQ18" s="190"/>
      <c r="SPR18" s="190"/>
      <c r="SPS18" s="190"/>
      <c r="SPT18" s="190"/>
      <c r="SPU18" s="190"/>
      <c r="SPV18" s="190"/>
      <c r="SPW18" s="190"/>
      <c r="SPX18" s="190"/>
      <c r="SPY18" s="190"/>
      <c r="SPZ18" s="190"/>
      <c r="SQA18" s="190"/>
      <c r="SQB18" s="190"/>
      <c r="SQC18" s="190"/>
      <c r="SQD18" s="190"/>
      <c r="SQE18" s="190"/>
      <c r="SQF18" s="190"/>
      <c r="SQG18" s="190"/>
      <c r="SQH18" s="190"/>
      <c r="SQI18" s="190"/>
      <c r="SQJ18" s="190"/>
      <c r="SQK18" s="190"/>
      <c r="SQL18" s="190"/>
      <c r="SQM18" s="190"/>
      <c r="SQN18" s="190"/>
      <c r="SQO18" s="190"/>
      <c r="SQP18" s="190"/>
      <c r="SQQ18" s="190"/>
      <c r="SQR18" s="190"/>
      <c r="SQS18" s="190"/>
      <c r="SQT18" s="190"/>
      <c r="SQU18" s="190"/>
      <c r="SQV18" s="190"/>
      <c r="SQW18" s="190"/>
      <c r="SQX18" s="190"/>
      <c r="SQY18" s="190"/>
      <c r="SQZ18" s="190"/>
      <c r="SRA18" s="190"/>
      <c r="SRB18" s="190"/>
      <c r="SRC18" s="190"/>
      <c r="SRD18" s="190"/>
      <c r="SRE18" s="190"/>
      <c r="SRF18" s="190"/>
      <c r="SRG18" s="190"/>
      <c r="SRH18" s="190"/>
      <c r="SRI18" s="190"/>
      <c r="SRJ18" s="190"/>
      <c r="SRK18" s="190"/>
      <c r="SRL18" s="190"/>
      <c r="SRM18" s="190"/>
      <c r="SRN18" s="190"/>
      <c r="SRO18" s="190"/>
      <c r="SRP18" s="190"/>
      <c r="SRQ18" s="190"/>
      <c r="SRR18" s="190"/>
      <c r="SRS18" s="190"/>
      <c r="SRT18" s="190"/>
      <c r="SRU18" s="190"/>
      <c r="SRV18" s="190"/>
      <c r="SRW18" s="190"/>
      <c r="SRX18" s="190"/>
      <c r="SRY18" s="190"/>
      <c r="SRZ18" s="190"/>
      <c r="SSA18" s="190"/>
      <c r="SSB18" s="190"/>
      <c r="SSC18" s="190"/>
      <c r="SSD18" s="190"/>
      <c r="SSE18" s="190"/>
      <c r="SSF18" s="190"/>
      <c r="SSG18" s="190"/>
      <c r="SSH18" s="190"/>
      <c r="SSI18" s="190"/>
      <c r="SSJ18" s="190"/>
      <c r="SSK18" s="190"/>
      <c r="SSL18" s="190"/>
      <c r="SSM18" s="190"/>
      <c r="SSN18" s="190"/>
      <c r="SSO18" s="190"/>
      <c r="SSP18" s="190"/>
      <c r="SSQ18" s="190"/>
      <c r="SSR18" s="190"/>
      <c r="SSS18" s="190"/>
      <c r="SST18" s="190"/>
      <c r="SSU18" s="190"/>
      <c r="SSV18" s="190"/>
      <c r="SSW18" s="190"/>
      <c r="SSX18" s="190"/>
      <c r="SSY18" s="190"/>
      <c r="SSZ18" s="190"/>
      <c r="STA18" s="190"/>
      <c r="STB18" s="190"/>
      <c r="STC18" s="190"/>
      <c r="STD18" s="190"/>
      <c r="STE18" s="190"/>
      <c r="STF18" s="190"/>
      <c r="STG18" s="190"/>
      <c r="STH18" s="190"/>
      <c r="STI18" s="190"/>
      <c r="STJ18" s="190"/>
      <c r="STK18" s="190"/>
      <c r="STL18" s="190"/>
      <c r="STM18" s="190"/>
      <c r="STN18" s="190"/>
      <c r="STO18" s="190"/>
      <c r="STP18" s="190"/>
      <c r="STQ18" s="190"/>
      <c r="STR18" s="190"/>
      <c r="STS18" s="190"/>
      <c r="STT18" s="190"/>
      <c r="STU18" s="190"/>
      <c r="STV18" s="190"/>
      <c r="STW18" s="190"/>
      <c r="STX18" s="190"/>
      <c r="STY18" s="190"/>
      <c r="STZ18" s="190"/>
      <c r="SUA18" s="190"/>
      <c r="SUB18" s="190"/>
      <c r="SUC18" s="190"/>
      <c r="SUD18" s="190"/>
      <c r="SUE18" s="190"/>
      <c r="SUF18" s="190"/>
      <c r="SUG18" s="190"/>
      <c r="SUH18" s="190"/>
      <c r="SUI18" s="190"/>
      <c r="SUJ18" s="190"/>
      <c r="SUK18" s="190"/>
      <c r="SUL18" s="190"/>
      <c r="SUM18" s="190"/>
      <c r="SUN18" s="190"/>
      <c r="SUO18" s="190"/>
      <c r="SUP18" s="190"/>
      <c r="SUQ18" s="190"/>
      <c r="SUR18" s="190"/>
      <c r="SUS18" s="190"/>
      <c r="SUT18" s="190"/>
      <c r="SUU18" s="190"/>
      <c r="SUV18" s="190"/>
      <c r="SUW18" s="190"/>
      <c r="SUX18" s="190"/>
      <c r="SUY18" s="190"/>
      <c r="SUZ18" s="190"/>
      <c r="SVA18" s="190"/>
      <c r="SVB18" s="190"/>
      <c r="SVC18" s="190"/>
      <c r="SVD18" s="190"/>
      <c r="SVE18" s="190"/>
      <c r="SVF18" s="190"/>
      <c r="SVG18" s="190"/>
      <c r="SVH18" s="190"/>
      <c r="SVI18" s="190"/>
      <c r="SVJ18" s="190"/>
      <c r="SVK18" s="190"/>
      <c r="SVL18" s="190"/>
      <c r="SVM18" s="190"/>
      <c r="SVN18" s="190"/>
      <c r="SVO18" s="190"/>
      <c r="SVP18" s="190"/>
      <c r="SVQ18" s="190"/>
      <c r="SVR18" s="190"/>
      <c r="SVS18" s="190"/>
      <c r="SVT18" s="190"/>
      <c r="SVU18" s="190"/>
      <c r="SVV18" s="190"/>
      <c r="SVW18" s="190"/>
      <c r="SVX18" s="190"/>
      <c r="SVY18" s="190"/>
      <c r="SVZ18" s="190"/>
      <c r="SWA18" s="190"/>
      <c r="SWB18" s="190"/>
      <c r="SWC18" s="190"/>
      <c r="SWD18" s="190"/>
      <c r="SWE18" s="190"/>
      <c r="SWF18" s="190"/>
      <c r="SWG18" s="190"/>
      <c r="SWH18" s="190"/>
      <c r="SWI18" s="190"/>
      <c r="SWJ18" s="190"/>
      <c r="SWK18" s="190"/>
      <c r="SWL18" s="190"/>
      <c r="SWM18" s="190"/>
      <c r="SWN18" s="190"/>
      <c r="SWO18" s="190"/>
      <c r="SWP18" s="190"/>
      <c r="SWQ18" s="190"/>
      <c r="SWR18" s="190"/>
      <c r="SWS18" s="190"/>
      <c r="SWT18" s="190"/>
      <c r="SWU18" s="190"/>
      <c r="SWV18" s="190"/>
      <c r="SWW18" s="190"/>
      <c r="SWX18" s="190"/>
      <c r="SWY18" s="190"/>
      <c r="SWZ18" s="190"/>
      <c r="SXA18" s="190"/>
      <c r="SXB18" s="190"/>
      <c r="SXC18" s="190"/>
      <c r="SXD18" s="190"/>
      <c r="SXE18" s="190"/>
      <c r="SXF18" s="190"/>
      <c r="SXG18" s="190"/>
      <c r="SXH18" s="190"/>
      <c r="SXI18" s="190"/>
      <c r="SXJ18" s="190"/>
      <c r="SXK18" s="190"/>
      <c r="SXL18" s="190"/>
      <c r="SXM18" s="190"/>
      <c r="SXN18" s="190"/>
      <c r="SXO18" s="190"/>
      <c r="SXP18" s="190"/>
      <c r="SXQ18" s="190"/>
      <c r="SXR18" s="190"/>
      <c r="SXS18" s="190"/>
      <c r="SXT18" s="190"/>
      <c r="SXU18" s="190"/>
      <c r="SXV18" s="190"/>
      <c r="SXW18" s="190"/>
      <c r="SXX18" s="190"/>
      <c r="SXY18" s="190"/>
      <c r="SXZ18" s="190"/>
      <c r="SYA18" s="190"/>
      <c r="SYB18" s="190"/>
      <c r="SYC18" s="190"/>
      <c r="SYD18" s="190"/>
      <c r="SYE18" s="190"/>
      <c r="SYF18" s="190"/>
      <c r="SYG18" s="190"/>
      <c r="SYH18" s="190"/>
      <c r="SYI18" s="190"/>
      <c r="SYJ18" s="190"/>
      <c r="SYK18" s="190"/>
      <c r="SYL18" s="190"/>
      <c r="SYM18" s="190"/>
      <c r="SYN18" s="190"/>
      <c r="SYO18" s="190"/>
      <c r="SYP18" s="190"/>
      <c r="SYQ18" s="190"/>
      <c r="SYR18" s="190"/>
      <c r="SYS18" s="190"/>
      <c r="SYT18" s="190"/>
      <c r="SYU18" s="190"/>
      <c r="SYV18" s="190"/>
      <c r="SYW18" s="190"/>
      <c r="SYX18" s="190"/>
      <c r="SYY18" s="190"/>
      <c r="SYZ18" s="190"/>
      <c r="SZA18" s="190"/>
      <c r="SZB18" s="190"/>
      <c r="SZC18" s="190"/>
      <c r="SZD18" s="190"/>
      <c r="SZE18" s="190"/>
      <c r="SZF18" s="190"/>
      <c r="SZG18" s="190"/>
      <c r="SZH18" s="190"/>
      <c r="SZI18" s="190"/>
      <c r="SZJ18" s="190"/>
      <c r="SZK18" s="190"/>
      <c r="SZL18" s="190"/>
      <c r="SZM18" s="190"/>
      <c r="SZN18" s="190"/>
      <c r="SZO18" s="190"/>
      <c r="SZP18" s="190"/>
      <c r="SZQ18" s="190"/>
      <c r="SZR18" s="190"/>
      <c r="SZS18" s="190"/>
      <c r="SZT18" s="190"/>
      <c r="SZU18" s="190"/>
      <c r="SZV18" s="190"/>
      <c r="SZW18" s="190"/>
      <c r="SZX18" s="190"/>
      <c r="SZY18" s="190"/>
      <c r="SZZ18" s="190"/>
      <c r="TAA18" s="190"/>
      <c r="TAB18" s="190"/>
      <c r="TAC18" s="190"/>
      <c r="TAD18" s="190"/>
      <c r="TAE18" s="190"/>
      <c r="TAF18" s="190"/>
      <c r="TAG18" s="190"/>
      <c r="TAH18" s="190"/>
      <c r="TAI18" s="190"/>
      <c r="TAJ18" s="190"/>
      <c r="TAK18" s="190"/>
      <c r="TAL18" s="190"/>
      <c r="TAM18" s="190"/>
      <c r="TAN18" s="190"/>
      <c r="TAO18" s="190"/>
      <c r="TAP18" s="190"/>
      <c r="TAQ18" s="190"/>
      <c r="TAR18" s="190"/>
      <c r="TAS18" s="190"/>
      <c r="TAT18" s="190"/>
      <c r="TAU18" s="190"/>
      <c r="TAV18" s="190"/>
      <c r="TAW18" s="190"/>
      <c r="TAX18" s="190"/>
      <c r="TAY18" s="190"/>
      <c r="TAZ18" s="190"/>
      <c r="TBA18" s="190"/>
      <c r="TBB18" s="190"/>
      <c r="TBC18" s="190"/>
      <c r="TBD18" s="190"/>
      <c r="TBE18" s="190"/>
      <c r="TBF18" s="190"/>
      <c r="TBG18" s="190"/>
      <c r="TBH18" s="190"/>
      <c r="TBI18" s="190"/>
      <c r="TBJ18" s="190"/>
      <c r="TBK18" s="190"/>
      <c r="TBL18" s="190"/>
      <c r="TBM18" s="190"/>
      <c r="TBN18" s="190"/>
      <c r="TBO18" s="190"/>
      <c r="TBP18" s="190"/>
      <c r="TBQ18" s="190"/>
      <c r="TBR18" s="190"/>
      <c r="TBS18" s="190"/>
      <c r="TBT18" s="190"/>
      <c r="TBU18" s="190"/>
      <c r="TBV18" s="190"/>
      <c r="TBW18" s="190"/>
      <c r="TBX18" s="190"/>
      <c r="TBY18" s="190"/>
      <c r="TBZ18" s="190"/>
      <c r="TCA18" s="190"/>
      <c r="TCB18" s="190"/>
      <c r="TCC18" s="190"/>
      <c r="TCD18" s="190"/>
      <c r="TCE18" s="190"/>
      <c r="TCF18" s="190"/>
      <c r="TCG18" s="190"/>
      <c r="TCH18" s="190"/>
      <c r="TCI18" s="190"/>
      <c r="TCJ18" s="190"/>
      <c r="TCK18" s="190"/>
      <c r="TCL18" s="190"/>
      <c r="TCM18" s="190"/>
      <c r="TCN18" s="190"/>
      <c r="TCO18" s="190"/>
      <c r="TCP18" s="190"/>
      <c r="TCQ18" s="190"/>
      <c r="TCR18" s="190"/>
      <c r="TCS18" s="190"/>
      <c r="TCT18" s="190"/>
      <c r="TCU18" s="190"/>
      <c r="TCV18" s="190"/>
      <c r="TCW18" s="190"/>
      <c r="TCX18" s="190"/>
      <c r="TCY18" s="190"/>
      <c r="TCZ18" s="190"/>
      <c r="TDA18" s="190"/>
      <c r="TDB18" s="190"/>
      <c r="TDC18" s="190"/>
      <c r="TDD18" s="190"/>
      <c r="TDE18" s="190"/>
      <c r="TDF18" s="190"/>
      <c r="TDG18" s="190"/>
      <c r="TDH18" s="190"/>
      <c r="TDI18" s="190"/>
      <c r="TDJ18" s="190"/>
      <c r="TDK18" s="190"/>
      <c r="TDL18" s="190"/>
      <c r="TDM18" s="190"/>
      <c r="TDN18" s="190"/>
      <c r="TDO18" s="190"/>
      <c r="TDP18" s="190"/>
      <c r="TDQ18" s="190"/>
      <c r="TDR18" s="190"/>
      <c r="TDS18" s="190"/>
      <c r="TDT18" s="190"/>
      <c r="TDU18" s="190"/>
      <c r="TDV18" s="190"/>
      <c r="TDW18" s="190"/>
      <c r="TDX18" s="190"/>
      <c r="TDY18" s="190"/>
      <c r="TDZ18" s="190"/>
      <c r="TEA18" s="190"/>
      <c r="TEB18" s="190"/>
      <c r="TEC18" s="190"/>
      <c r="TED18" s="190"/>
      <c r="TEE18" s="190"/>
      <c r="TEF18" s="190"/>
      <c r="TEG18" s="190"/>
      <c r="TEH18" s="190"/>
      <c r="TEI18" s="190"/>
      <c r="TEJ18" s="190"/>
      <c r="TEK18" s="190"/>
      <c r="TEL18" s="190"/>
      <c r="TEM18" s="190"/>
      <c r="TEN18" s="190"/>
      <c r="TEO18" s="190"/>
      <c r="TEP18" s="190"/>
      <c r="TEQ18" s="190"/>
      <c r="TER18" s="190"/>
      <c r="TES18" s="190"/>
      <c r="TET18" s="190"/>
      <c r="TEU18" s="190"/>
      <c r="TEV18" s="190"/>
      <c r="TEW18" s="190"/>
      <c r="TEX18" s="190"/>
      <c r="TEY18" s="190"/>
      <c r="TEZ18" s="190"/>
      <c r="TFA18" s="190"/>
      <c r="TFB18" s="190"/>
      <c r="TFC18" s="190"/>
      <c r="TFD18" s="190"/>
      <c r="TFE18" s="190"/>
      <c r="TFF18" s="190"/>
      <c r="TFG18" s="190"/>
      <c r="TFH18" s="190"/>
      <c r="TFI18" s="190"/>
      <c r="TFJ18" s="190"/>
      <c r="TFK18" s="190"/>
      <c r="TFL18" s="190"/>
      <c r="TFM18" s="190"/>
      <c r="TFN18" s="190"/>
      <c r="TFO18" s="190"/>
      <c r="TFP18" s="190"/>
      <c r="TFQ18" s="190"/>
      <c r="TFR18" s="190"/>
      <c r="TFS18" s="190"/>
      <c r="TFT18" s="190"/>
      <c r="TFU18" s="190"/>
      <c r="TFV18" s="190"/>
      <c r="TFW18" s="190"/>
      <c r="TFX18" s="190"/>
      <c r="TFY18" s="190"/>
      <c r="TFZ18" s="190"/>
      <c r="TGA18" s="190"/>
      <c r="TGB18" s="190"/>
      <c r="TGC18" s="190"/>
      <c r="TGD18" s="190"/>
      <c r="TGE18" s="190"/>
      <c r="TGF18" s="190"/>
      <c r="TGG18" s="190"/>
      <c r="TGH18" s="190"/>
      <c r="TGI18" s="190"/>
      <c r="TGJ18" s="190"/>
      <c r="TGK18" s="190"/>
      <c r="TGL18" s="190"/>
      <c r="TGM18" s="190"/>
      <c r="TGN18" s="190"/>
      <c r="TGO18" s="190"/>
      <c r="TGP18" s="190"/>
      <c r="TGQ18" s="190"/>
      <c r="TGR18" s="190"/>
      <c r="TGS18" s="190"/>
      <c r="TGT18" s="190"/>
      <c r="TGU18" s="190"/>
      <c r="TGV18" s="190"/>
      <c r="TGW18" s="190"/>
      <c r="TGX18" s="190"/>
      <c r="TGY18" s="190"/>
      <c r="TGZ18" s="190"/>
      <c r="THA18" s="190"/>
      <c r="THB18" s="190"/>
      <c r="THC18" s="190"/>
      <c r="THD18" s="190"/>
      <c r="THE18" s="190"/>
      <c r="THF18" s="190"/>
      <c r="THG18" s="190"/>
      <c r="THH18" s="190"/>
      <c r="THI18" s="190"/>
      <c r="THJ18" s="190"/>
      <c r="THK18" s="190"/>
      <c r="THL18" s="190"/>
      <c r="THM18" s="190"/>
      <c r="THN18" s="190"/>
      <c r="THO18" s="190"/>
      <c r="THP18" s="190"/>
      <c r="THQ18" s="190"/>
      <c r="THR18" s="190"/>
      <c r="THS18" s="190"/>
      <c r="THT18" s="190"/>
      <c r="THU18" s="190"/>
      <c r="THV18" s="190"/>
      <c r="THW18" s="190"/>
      <c r="THX18" s="190"/>
      <c r="THY18" s="190"/>
      <c r="THZ18" s="190"/>
      <c r="TIA18" s="190"/>
      <c r="TIB18" s="190"/>
      <c r="TIC18" s="190"/>
      <c r="TID18" s="190"/>
      <c r="TIE18" s="190"/>
      <c r="TIF18" s="190"/>
      <c r="TIG18" s="190"/>
      <c r="TIH18" s="190"/>
      <c r="TII18" s="190"/>
      <c r="TIJ18" s="190"/>
      <c r="TIK18" s="190"/>
      <c r="TIL18" s="190"/>
      <c r="TIM18" s="190"/>
      <c r="TIN18" s="190"/>
      <c r="TIO18" s="190"/>
      <c r="TIP18" s="190"/>
      <c r="TIQ18" s="190"/>
      <c r="TIR18" s="190"/>
      <c r="TIS18" s="190"/>
      <c r="TIT18" s="190"/>
      <c r="TIU18" s="190"/>
      <c r="TIV18" s="190"/>
      <c r="TIW18" s="190"/>
      <c r="TIX18" s="190"/>
      <c r="TIY18" s="190"/>
      <c r="TIZ18" s="190"/>
      <c r="TJA18" s="190"/>
      <c r="TJB18" s="190"/>
      <c r="TJC18" s="190"/>
      <c r="TJD18" s="190"/>
      <c r="TJE18" s="190"/>
      <c r="TJF18" s="190"/>
      <c r="TJG18" s="190"/>
      <c r="TJH18" s="190"/>
      <c r="TJI18" s="190"/>
      <c r="TJJ18" s="190"/>
      <c r="TJK18" s="190"/>
      <c r="TJL18" s="190"/>
      <c r="TJM18" s="190"/>
      <c r="TJN18" s="190"/>
      <c r="TJO18" s="190"/>
      <c r="TJP18" s="190"/>
      <c r="TJQ18" s="190"/>
      <c r="TJR18" s="190"/>
      <c r="TJS18" s="190"/>
      <c r="TJT18" s="190"/>
      <c r="TJU18" s="190"/>
      <c r="TJV18" s="190"/>
      <c r="TJW18" s="190"/>
      <c r="TJX18" s="190"/>
      <c r="TJY18" s="190"/>
      <c r="TJZ18" s="190"/>
      <c r="TKA18" s="190"/>
      <c r="TKB18" s="190"/>
      <c r="TKC18" s="190"/>
      <c r="TKD18" s="190"/>
      <c r="TKE18" s="190"/>
      <c r="TKF18" s="190"/>
      <c r="TKG18" s="190"/>
      <c r="TKH18" s="190"/>
      <c r="TKI18" s="190"/>
      <c r="TKJ18" s="190"/>
      <c r="TKK18" s="190"/>
      <c r="TKL18" s="190"/>
      <c r="TKM18" s="190"/>
      <c r="TKN18" s="190"/>
      <c r="TKO18" s="190"/>
      <c r="TKP18" s="190"/>
      <c r="TKQ18" s="190"/>
      <c r="TKR18" s="190"/>
      <c r="TKS18" s="190"/>
      <c r="TKT18" s="190"/>
      <c r="TKU18" s="190"/>
      <c r="TKV18" s="190"/>
      <c r="TKW18" s="190"/>
      <c r="TKX18" s="190"/>
      <c r="TKY18" s="190"/>
      <c r="TKZ18" s="190"/>
      <c r="TLA18" s="190"/>
      <c r="TLB18" s="190"/>
      <c r="TLC18" s="190"/>
      <c r="TLD18" s="190"/>
      <c r="TLE18" s="190"/>
      <c r="TLF18" s="190"/>
      <c r="TLG18" s="190"/>
      <c r="TLH18" s="190"/>
      <c r="TLI18" s="190"/>
      <c r="TLJ18" s="190"/>
      <c r="TLK18" s="190"/>
      <c r="TLL18" s="190"/>
      <c r="TLM18" s="190"/>
      <c r="TLN18" s="190"/>
      <c r="TLO18" s="190"/>
      <c r="TLP18" s="190"/>
      <c r="TLQ18" s="190"/>
      <c r="TLR18" s="190"/>
      <c r="TLS18" s="190"/>
      <c r="TLT18" s="190"/>
      <c r="TLU18" s="190"/>
      <c r="TLV18" s="190"/>
      <c r="TLW18" s="190"/>
      <c r="TLX18" s="190"/>
      <c r="TLY18" s="190"/>
      <c r="TLZ18" s="190"/>
      <c r="TMA18" s="190"/>
      <c r="TMB18" s="190"/>
      <c r="TMC18" s="190"/>
      <c r="TMD18" s="190"/>
      <c r="TME18" s="190"/>
      <c r="TMF18" s="190"/>
      <c r="TMG18" s="190"/>
      <c r="TMH18" s="190"/>
      <c r="TMI18" s="190"/>
      <c r="TMJ18" s="190"/>
      <c r="TMK18" s="190"/>
      <c r="TML18" s="190"/>
      <c r="TMM18" s="190"/>
      <c r="TMN18" s="190"/>
      <c r="TMO18" s="190"/>
      <c r="TMP18" s="190"/>
      <c r="TMQ18" s="190"/>
      <c r="TMR18" s="190"/>
      <c r="TMS18" s="190"/>
      <c r="TMT18" s="190"/>
      <c r="TMU18" s="190"/>
      <c r="TMV18" s="190"/>
      <c r="TMW18" s="190"/>
      <c r="TMX18" s="190"/>
      <c r="TMY18" s="190"/>
      <c r="TMZ18" s="190"/>
      <c r="TNA18" s="190"/>
      <c r="TNB18" s="190"/>
      <c r="TNC18" s="190"/>
      <c r="TND18" s="190"/>
      <c r="TNE18" s="190"/>
      <c r="TNF18" s="190"/>
      <c r="TNG18" s="190"/>
      <c r="TNH18" s="190"/>
      <c r="TNI18" s="190"/>
      <c r="TNJ18" s="190"/>
      <c r="TNK18" s="190"/>
      <c r="TNL18" s="190"/>
      <c r="TNM18" s="190"/>
      <c r="TNN18" s="190"/>
      <c r="TNO18" s="190"/>
      <c r="TNP18" s="190"/>
      <c r="TNQ18" s="190"/>
      <c r="TNR18" s="190"/>
      <c r="TNS18" s="190"/>
      <c r="TNT18" s="190"/>
      <c r="TNU18" s="190"/>
      <c r="TNV18" s="190"/>
      <c r="TNW18" s="190"/>
      <c r="TNX18" s="190"/>
      <c r="TNY18" s="190"/>
      <c r="TNZ18" s="190"/>
      <c r="TOA18" s="190"/>
      <c r="TOB18" s="190"/>
      <c r="TOC18" s="190"/>
      <c r="TOD18" s="190"/>
      <c r="TOE18" s="190"/>
      <c r="TOF18" s="190"/>
      <c r="TOG18" s="190"/>
      <c r="TOH18" s="190"/>
      <c r="TOI18" s="190"/>
      <c r="TOJ18" s="190"/>
      <c r="TOK18" s="190"/>
      <c r="TOL18" s="190"/>
      <c r="TOM18" s="190"/>
      <c r="TON18" s="190"/>
      <c r="TOO18" s="190"/>
      <c r="TOP18" s="190"/>
      <c r="TOQ18" s="190"/>
      <c r="TOR18" s="190"/>
      <c r="TOS18" s="190"/>
      <c r="TOT18" s="190"/>
      <c r="TOU18" s="190"/>
      <c r="TOV18" s="190"/>
      <c r="TOW18" s="190"/>
      <c r="TOX18" s="190"/>
      <c r="TOY18" s="190"/>
      <c r="TOZ18" s="190"/>
      <c r="TPA18" s="190"/>
      <c r="TPB18" s="190"/>
      <c r="TPC18" s="190"/>
      <c r="TPD18" s="190"/>
      <c r="TPE18" s="190"/>
      <c r="TPF18" s="190"/>
      <c r="TPG18" s="190"/>
      <c r="TPH18" s="190"/>
      <c r="TPI18" s="190"/>
      <c r="TPJ18" s="190"/>
      <c r="TPK18" s="190"/>
      <c r="TPL18" s="190"/>
      <c r="TPM18" s="190"/>
      <c r="TPN18" s="190"/>
      <c r="TPO18" s="190"/>
      <c r="TPP18" s="190"/>
      <c r="TPQ18" s="190"/>
      <c r="TPR18" s="190"/>
      <c r="TPS18" s="190"/>
      <c r="TPT18" s="190"/>
      <c r="TPU18" s="190"/>
      <c r="TPV18" s="190"/>
      <c r="TPW18" s="190"/>
      <c r="TPX18" s="190"/>
      <c r="TPY18" s="190"/>
      <c r="TPZ18" s="190"/>
      <c r="TQA18" s="190"/>
      <c r="TQB18" s="190"/>
      <c r="TQC18" s="190"/>
      <c r="TQD18" s="190"/>
      <c r="TQE18" s="190"/>
      <c r="TQF18" s="190"/>
      <c r="TQG18" s="190"/>
      <c r="TQH18" s="190"/>
      <c r="TQI18" s="190"/>
      <c r="TQJ18" s="190"/>
      <c r="TQK18" s="190"/>
      <c r="TQL18" s="190"/>
      <c r="TQM18" s="190"/>
      <c r="TQN18" s="190"/>
      <c r="TQO18" s="190"/>
      <c r="TQP18" s="190"/>
      <c r="TQQ18" s="190"/>
      <c r="TQR18" s="190"/>
      <c r="TQS18" s="190"/>
      <c r="TQT18" s="190"/>
      <c r="TQU18" s="190"/>
      <c r="TQV18" s="190"/>
      <c r="TQW18" s="190"/>
      <c r="TQX18" s="190"/>
      <c r="TQY18" s="190"/>
      <c r="TQZ18" s="190"/>
      <c r="TRA18" s="190"/>
      <c r="TRB18" s="190"/>
      <c r="TRC18" s="190"/>
      <c r="TRD18" s="190"/>
      <c r="TRE18" s="190"/>
      <c r="TRF18" s="190"/>
      <c r="TRG18" s="190"/>
      <c r="TRH18" s="190"/>
      <c r="TRI18" s="190"/>
      <c r="TRJ18" s="190"/>
      <c r="TRK18" s="190"/>
      <c r="TRL18" s="190"/>
      <c r="TRM18" s="190"/>
      <c r="TRN18" s="190"/>
      <c r="TRO18" s="190"/>
      <c r="TRP18" s="190"/>
      <c r="TRQ18" s="190"/>
      <c r="TRR18" s="190"/>
      <c r="TRS18" s="190"/>
      <c r="TRT18" s="190"/>
      <c r="TRU18" s="190"/>
      <c r="TRV18" s="190"/>
      <c r="TRW18" s="190"/>
      <c r="TRX18" s="190"/>
      <c r="TRY18" s="190"/>
      <c r="TRZ18" s="190"/>
      <c r="TSA18" s="190"/>
      <c r="TSB18" s="190"/>
      <c r="TSC18" s="190"/>
      <c r="TSD18" s="190"/>
      <c r="TSE18" s="190"/>
      <c r="TSF18" s="190"/>
      <c r="TSG18" s="190"/>
      <c r="TSH18" s="190"/>
      <c r="TSI18" s="190"/>
      <c r="TSJ18" s="190"/>
      <c r="TSK18" s="190"/>
      <c r="TSL18" s="190"/>
      <c r="TSM18" s="190"/>
      <c r="TSN18" s="190"/>
      <c r="TSO18" s="190"/>
      <c r="TSP18" s="190"/>
      <c r="TSQ18" s="190"/>
      <c r="TSR18" s="190"/>
      <c r="TSS18" s="190"/>
      <c r="TST18" s="190"/>
      <c r="TSU18" s="190"/>
      <c r="TSV18" s="190"/>
      <c r="TSW18" s="190"/>
      <c r="TSX18" s="190"/>
      <c r="TSY18" s="190"/>
      <c r="TSZ18" s="190"/>
      <c r="TTA18" s="190"/>
      <c r="TTB18" s="190"/>
      <c r="TTC18" s="190"/>
      <c r="TTD18" s="190"/>
      <c r="TTE18" s="190"/>
      <c r="TTF18" s="190"/>
      <c r="TTG18" s="190"/>
      <c r="TTH18" s="190"/>
      <c r="TTI18" s="190"/>
      <c r="TTJ18" s="190"/>
      <c r="TTK18" s="190"/>
      <c r="TTL18" s="190"/>
      <c r="TTM18" s="190"/>
      <c r="TTN18" s="190"/>
      <c r="TTO18" s="190"/>
      <c r="TTP18" s="190"/>
      <c r="TTQ18" s="190"/>
      <c r="TTR18" s="190"/>
      <c r="TTS18" s="190"/>
      <c r="TTT18" s="190"/>
      <c r="TTU18" s="190"/>
      <c r="TTV18" s="190"/>
      <c r="TTW18" s="190"/>
      <c r="TTX18" s="190"/>
      <c r="TTY18" s="190"/>
      <c r="TTZ18" s="190"/>
      <c r="TUA18" s="190"/>
      <c r="TUB18" s="190"/>
      <c r="TUC18" s="190"/>
      <c r="TUD18" s="190"/>
      <c r="TUE18" s="190"/>
      <c r="TUF18" s="190"/>
      <c r="TUG18" s="190"/>
      <c r="TUH18" s="190"/>
      <c r="TUI18" s="190"/>
      <c r="TUJ18" s="190"/>
      <c r="TUK18" s="190"/>
      <c r="TUL18" s="190"/>
      <c r="TUM18" s="190"/>
      <c r="TUN18" s="190"/>
      <c r="TUO18" s="190"/>
      <c r="TUP18" s="190"/>
      <c r="TUQ18" s="190"/>
      <c r="TUR18" s="190"/>
      <c r="TUS18" s="190"/>
      <c r="TUT18" s="190"/>
      <c r="TUU18" s="190"/>
      <c r="TUV18" s="190"/>
      <c r="TUW18" s="190"/>
      <c r="TUX18" s="190"/>
      <c r="TUY18" s="190"/>
      <c r="TUZ18" s="190"/>
      <c r="TVA18" s="190"/>
      <c r="TVB18" s="190"/>
      <c r="TVC18" s="190"/>
      <c r="TVD18" s="190"/>
      <c r="TVE18" s="190"/>
      <c r="TVF18" s="190"/>
      <c r="TVG18" s="190"/>
      <c r="TVH18" s="190"/>
      <c r="TVI18" s="190"/>
      <c r="TVJ18" s="190"/>
      <c r="TVK18" s="190"/>
      <c r="TVL18" s="190"/>
      <c r="TVM18" s="190"/>
      <c r="TVN18" s="190"/>
      <c r="TVO18" s="190"/>
      <c r="TVP18" s="190"/>
      <c r="TVQ18" s="190"/>
      <c r="TVR18" s="190"/>
      <c r="TVS18" s="190"/>
      <c r="TVT18" s="190"/>
      <c r="TVU18" s="190"/>
      <c r="TVV18" s="190"/>
      <c r="TVW18" s="190"/>
      <c r="TVX18" s="190"/>
      <c r="TVY18" s="190"/>
      <c r="TVZ18" s="190"/>
      <c r="TWA18" s="190"/>
      <c r="TWB18" s="190"/>
      <c r="TWC18" s="190"/>
      <c r="TWD18" s="190"/>
      <c r="TWE18" s="190"/>
      <c r="TWF18" s="190"/>
      <c r="TWG18" s="190"/>
      <c r="TWH18" s="190"/>
      <c r="TWI18" s="190"/>
      <c r="TWJ18" s="190"/>
      <c r="TWK18" s="190"/>
      <c r="TWL18" s="190"/>
      <c r="TWM18" s="190"/>
      <c r="TWN18" s="190"/>
      <c r="TWO18" s="190"/>
      <c r="TWP18" s="190"/>
      <c r="TWQ18" s="190"/>
      <c r="TWR18" s="190"/>
      <c r="TWS18" s="190"/>
      <c r="TWT18" s="190"/>
      <c r="TWU18" s="190"/>
      <c r="TWV18" s="190"/>
      <c r="TWW18" s="190"/>
      <c r="TWX18" s="190"/>
      <c r="TWY18" s="190"/>
      <c r="TWZ18" s="190"/>
      <c r="TXA18" s="190"/>
      <c r="TXB18" s="190"/>
      <c r="TXC18" s="190"/>
      <c r="TXD18" s="190"/>
      <c r="TXE18" s="190"/>
      <c r="TXF18" s="190"/>
      <c r="TXG18" s="190"/>
      <c r="TXH18" s="190"/>
      <c r="TXI18" s="190"/>
      <c r="TXJ18" s="190"/>
      <c r="TXK18" s="190"/>
      <c r="TXL18" s="190"/>
      <c r="TXM18" s="190"/>
      <c r="TXN18" s="190"/>
      <c r="TXO18" s="190"/>
      <c r="TXP18" s="190"/>
      <c r="TXQ18" s="190"/>
      <c r="TXR18" s="190"/>
      <c r="TXS18" s="190"/>
      <c r="TXT18" s="190"/>
      <c r="TXU18" s="190"/>
      <c r="TXV18" s="190"/>
      <c r="TXW18" s="190"/>
      <c r="TXX18" s="190"/>
      <c r="TXY18" s="190"/>
      <c r="TXZ18" s="190"/>
      <c r="TYA18" s="190"/>
      <c r="TYB18" s="190"/>
      <c r="TYC18" s="190"/>
      <c r="TYD18" s="190"/>
      <c r="TYE18" s="190"/>
      <c r="TYF18" s="190"/>
      <c r="TYG18" s="190"/>
      <c r="TYH18" s="190"/>
      <c r="TYI18" s="190"/>
      <c r="TYJ18" s="190"/>
      <c r="TYK18" s="190"/>
      <c r="TYL18" s="190"/>
      <c r="TYM18" s="190"/>
      <c r="TYN18" s="190"/>
      <c r="TYO18" s="190"/>
      <c r="TYP18" s="190"/>
      <c r="TYQ18" s="190"/>
      <c r="TYR18" s="190"/>
      <c r="TYS18" s="190"/>
      <c r="TYT18" s="190"/>
      <c r="TYU18" s="190"/>
      <c r="TYV18" s="190"/>
      <c r="TYW18" s="190"/>
      <c r="TYX18" s="190"/>
      <c r="TYY18" s="190"/>
      <c r="TYZ18" s="190"/>
      <c r="TZA18" s="190"/>
      <c r="TZB18" s="190"/>
      <c r="TZC18" s="190"/>
      <c r="TZD18" s="190"/>
      <c r="TZE18" s="190"/>
      <c r="TZF18" s="190"/>
      <c r="TZG18" s="190"/>
      <c r="TZH18" s="190"/>
      <c r="TZI18" s="190"/>
      <c r="TZJ18" s="190"/>
      <c r="TZK18" s="190"/>
      <c r="TZL18" s="190"/>
      <c r="TZM18" s="190"/>
      <c r="TZN18" s="190"/>
      <c r="TZO18" s="190"/>
      <c r="TZP18" s="190"/>
      <c r="TZQ18" s="190"/>
      <c r="TZR18" s="190"/>
      <c r="TZS18" s="190"/>
      <c r="TZT18" s="190"/>
      <c r="TZU18" s="190"/>
      <c r="TZV18" s="190"/>
      <c r="TZW18" s="190"/>
      <c r="TZX18" s="190"/>
      <c r="TZY18" s="190"/>
      <c r="TZZ18" s="190"/>
      <c r="UAA18" s="190"/>
      <c r="UAB18" s="190"/>
      <c r="UAC18" s="190"/>
      <c r="UAD18" s="190"/>
      <c r="UAE18" s="190"/>
      <c r="UAF18" s="190"/>
      <c r="UAG18" s="190"/>
      <c r="UAH18" s="190"/>
      <c r="UAI18" s="190"/>
      <c r="UAJ18" s="190"/>
      <c r="UAK18" s="190"/>
      <c r="UAL18" s="190"/>
      <c r="UAM18" s="190"/>
      <c r="UAN18" s="190"/>
      <c r="UAO18" s="190"/>
      <c r="UAP18" s="190"/>
      <c r="UAQ18" s="190"/>
      <c r="UAR18" s="190"/>
      <c r="UAS18" s="190"/>
      <c r="UAT18" s="190"/>
      <c r="UAU18" s="190"/>
      <c r="UAV18" s="190"/>
      <c r="UAW18" s="190"/>
      <c r="UAX18" s="190"/>
      <c r="UAY18" s="190"/>
      <c r="UAZ18" s="190"/>
      <c r="UBA18" s="190"/>
      <c r="UBB18" s="190"/>
      <c r="UBC18" s="190"/>
      <c r="UBD18" s="190"/>
      <c r="UBE18" s="190"/>
      <c r="UBF18" s="190"/>
      <c r="UBG18" s="190"/>
      <c r="UBH18" s="190"/>
      <c r="UBI18" s="190"/>
      <c r="UBJ18" s="190"/>
      <c r="UBK18" s="190"/>
      <c r="UBL18" s="190"/>
      <c r="UBM18" s="190"/>
      <c r="UBN18" s="190"/>
      <c r="UBO18" s="190"/>
      <c r="UBP18" s="190"/>
      <c r="UBQ18" s="190"/>
      <c r="UBR18" s="190"/>
      <c r="UBS18" s="190"/>
      <c r="UBT18" s="190"/>
      <c r="UBU18" s="190"/>
      <c r="UBV18" s="190"/>
      <c r="UBW18" s="190"/>
      <c r="UBX18" s="190"/>
      <c r="UBY18" s="190"/>
      <c r="UBZ18" s="190"/>
      <c r="UCA18" s="190"/>
      <c r="UCB18" s="190"/>
      <c r="UCC18" s="190"/>
      <c r="UCD18" s="190"/>
      <c r="UCE18" s="190"/>
      <c r="UCF18" s="190"/>
      <c r="UCG18" s="190"/>
      <c r="UCH18" s="190"/>
      <c r="UCI18" s="190"/>
      <c r="UCJ18" s="190"/>
      <c r="UCK18" s="190"/>
      <c r="UCL18" s="190"/>
      <c r="UCM18" s="190"/>
      <c r="UCN18" s="190"/>
      <c r="UCO18" s="190"/>
      <c r="UCP18" s="190"/>
      <c r="UCQ18" s="190"/>
      <c r="UCR18" s="190"/>
      <c r="UCS18" s="190"/>
      <c r="UCT18" s="190"/>
      <c r="UCU18" s="190"/>
      <c r="UCV18" s="190"/>
      <c r="UCW18" s="190"/>
      <c r="UCX18" s="190"/>
      <c r="UCY18" s="190"/>
      <c r="UCZ18" s="190"/>
      <c r="UDA18" s="190"/>
      <c r="UDB18" s="190"/>
      <c r="UDC18" s="190"/>
      <c r="UDD18" s="190"/>
      <c r="UDE18" s="190"/>
      <c r="UDF18" s="190"/>
      <c r="UDG18" s="190"/>
      <c r="UDH18" s="190"/>
      <c r="UDI18" s="190"/>
      <c r="UDJ18" s="190"/>
      <c r="UDK18" s="190"/>
      <c r="UDL18" s="190"/>
      <c r="UDM18" s="190"/>
      <c r="UDN18" s="190"/>
      <c r="UDO18" s="190"/>
      <c r="UDP18" s="190"/>
      <c r="UDQ18" s="190"/>
      <c r="UDR18" s="190"/>
      <c r="UDS18" s="190"/>
      <c r="UDT18" s="190"/>
      <c r="UDU18" s="190"/>
      <c r="UDV18" s="190"/>
      <c r="UDW18" s="190"/>
      <c r="UDX18" s="190"/>
      <c r="UDY18" s="190"/>
      <c r="UDZ18" s="190"/>
      <c r="UEA18" s="190"/>
      <c r="UEB18" s="190"/>
      <c r="UEC18" s="190"/>
      <c r="UED18" s="190"/>
      <c r="UEE18" s="190"/>
      <c r="UEF18" s="190"/>
      <c r="UEG18" s="190"/>
      <c r="UEH18" s="190"/>
      <c r="UEI18" s="190"/>
      <c r="UEJ18" s="190"/>
      <c r="UEK18" s="190"/>
      <c r="UEL18" s="190"/>
      <c r="UEM18" s="190"/>
      <c r="UEN18" s="190"/>
      <c r="UEO18" s="190"/>
      <c r="UEP18" s="190"/>
      <c r="UEQ18" s="190"/>
      <c r="UER18" s="190"/>
      <c r="UES18" s="190"/>
      <c r="UET18" s="190"/>
      <c r="UEU18" s="190"/>
      <c r="UEV18" s="190"/>
      <c r="UEW18" s="190"/>
      <c r="UEX18" s="190"/>
      <c r="UEY18" s="190"/>
      <c r="UEZ18" s="190"/>
      <c r="UFA18" s="190"/>
      <c r="UFB18" s="190"/>
      <c r="UFC18" s="190"/>
      <c r="UFD18" s="190"/>
      <c r="UFE18" s="190"/>
      <c r="UFF18" s="190"/>
      <c r="UFG18" s="190"/>
      <c r="UFH18" s="190"/>
      <c r="UFI18" s="190"/>
      <c r="UFJ18" s="190"/>
      <c r="UFK18" s="190"/>
      <c r="UFL18" s="190"/>
      <c r="UFM18" s="190"/>
      <c r="UFN18" s="190"/>
      <c r="UFO18" s="190"/>
      <c r="UFP18" s="190"/>
      <c r="UFQ18" s="190"/>
      <c r="UFR18" s="190"/>
      <c r="UFS18" s="190"/>
      <c r="UFT18" s="190"/>
      <c r="UFU18" s="190"/>
      <c r="UFV18" s="190"/>
      <c r="UFW18" s="190"/>
      <c r="UFX18" s="190"/>
      <c r="UFY18" s="190"/>
      <c r="UFZ18" s="190"/>
      <c r="UGA18" s="190"/>
      <c r="UGB18" s="190"/>
      <c r="UGC18" s="190"/>
      <c r="UGD18" s="190"/>
      <c r="UGE18" s="190"/>
      <c r="UGF18" s="190"/>
      <c r="UGG18" s="190"/>
      <c r="UGH18" s="190"/>
      <c r="UGI18" s="190"/>
      <c r="UGJ18" s="190"/>
      <c r="UGK18" s="190"/>
      <c r="UGL18" s="190"/>
      <c r="UGM18" s="190"/>
      <c r="UGN18" s="190"/>
      <c r="UGO18" s="190"/>
      <c r="UGP18" s="190"/>
      <c r="UGQ18" s="190"/>
      <c r="UGR18" s="190"/>
      <c r="UGS18" s="190"/>
      <c r="UGT18" s="190"/>
      <c r="UGU18" s="190"/>
      <c r="UGV18" s="190"/>
      <c r="UGW18" s="190"/>
      <c r="UGX18" s="190"/>
      <c r="UGY18" s="190"/>
      <c r="UGZ18" s="190"/>
      <c r="UHA18" s="190"/>
      <c r="UHB18" s="190"/>
      <c r="UHC18" s="190"/>
      <c r="UHD18" s="190"/>
      <c r="UHE18" s="190"/>
      <c r="UHF18" s="190"/>
      <c r="UHG18" s="190"/>
      <c r="UHH18" s="190"/>
      <c r="UHI18" s="190"/>
      <c r="UHJ18" s="190"/>
      <c r="UHK18" s="190"/>
      <c r="UHL18" s="190"/>
      <c r="UHM18" s="190"/>
      <c r="UHN18" s="190"/>
      <c r="UHO18" s="190"/>
      <c r="UHP18" s="190"/>
      <c r="UHQ18" s="190"/>
      <c r="UHR18" s="190"/>
      <c r="UHS18" s="190"/>
      <c r="UHT18" s="190"/>
      <c r="UHU18" s="190"/>
      <c r="UHV18" s="190"/>
      <c r="UHW18" s="190"/>
      <c r="UHX18" s="190"/>
      <c r="UHY18" s="190"/>
      <c r="UHZ18" s="190"/>
      <c r="UIA18" s="190"/>
      <c r="UIB18" s="190"/>
      <c r="UIC18" s="190"/>
      <c r="UID18" s="190"/>
      <c r="UIE18" s="190"/>
      <c r="UIF18" s="190"/>
      <c r="UIG18" s="190"/>
      <c r="UIH18" s="190"/>
      <c r="UII18" s="190"/>
      <c r="UIJ18" s="190"/>
      <c r="UIK18" s="190"/>
      <c r="UIL18" s="190"/>
      <c r="UIM18" s="190"/>
      <c r="UIN18" s="190"/>
      <c r="UIO18" s="190"/>
      <c r="UIP18" s="190"/>
      <c r="UIQ18" s="190"/>
      <c r="UIR18" s="190"/>
      <c r="UIS18" s="190"/>
      <c r="UIT18" s="190"/>
      <c r="UIU18" s="190"/>
      <c r="UIV18" s="190"/>
      <c r="UIW18" s="190"/>
      <c r="UIX18" s="190"/>
      <c r="UIY18" s="190"/>
      <c r="UIZ18" s="190"/>
      <c r="UJA18" s="190"/>
      <c r="UJB18" s="190"/>
      <c r="UJC18" s="190"/>
      <c r="UJD18" s="190"/>
      <c r="UJE18" s="190"/>
      <c r="UJF18" s="190"/>
      <c r="UJG18" s="190"/>
      <c r="UJH18" s="190"/>
      <c r="UJI18" s="190"/>
      <c r="UJJ18" s="190"/>
      <c r="UJK18" s="190"/>
      <c r="UJL18" s="190"/>
      <c r="UJM18" s="190"/>
      <c r="UJN18" s="190"/>
      <c r="UJO18" s="190"/>
      <c r="UJP18" s="190"/>
      <c r="UJQ18" s="190"/>
      <c r="UJR18" s="190"/>
      <c r="UJS18" s="190"/>
      <c r="UJT18" s="190"/>
      <c r="UJU18" s="190"/>
      <c r="UJV18" s="190"/>
      <c r="UJW18" s="190"/>
      <c r="UJX18" s="190"/>
      <c r="UJY18" s="190"/>
      <c r="UJZ18" s="190"/>
      <c r="UKA18" s="190"/>
      <c r="UKB18" s="190"/>
      <c r="UKC18" s="190"/>
      <c r="UKD18" s="190"/>
      <c r="UKE18" s="190"/>
      <c r="UKF18" s="190"/>
      <c r="UKG18" s="190"/>
      <c r="UKH18" s="190"/>
      <c r="UKI18" s="190"/>
      <c r="UKJ18" s="190"/>
      <c r="UKK18" s="190"/>
      <c r="UKL18" s="190"/>
      <c r="UKM18" s="190"/>
      <c r="UKN18" s="190"/>
      <c r="UKO18" s="190"/>
      <c r="UKP18" s="190"/>
      <c r="UKQ18" s="190"/>
      <c r="UKR18" s="190"/>
      <c r="UKS18" s="190"/>
      <c r="UKT18" s="190"/>
      <c r="UKU18" s="190"/>
      <c r="UKV18" s="190"/>
      <c r="UKW18" s="190"/>
      <c r="UKX18" s="190"/>
      <c r="UKY18" s="190"/>
      <c r="UKZ18" s="190"/>
      <c r="ULA18" s="190"/>
      <c r="ULB18" s="190"/>
      <c r="ULC18" s="190"/>
      <c r="ULD18" s="190"/>
      <c r="ULE18" s="190"/>
      <c r="ULF18" s="190"/>
      <c r="ULG18" s="190"/>
      <c r="ULH18" s="190"/>
      <c r="ULI18" s="190"/>
      <c r="ULJ18" s="190"/>
      <c r="ULK18" s="190"/>
      <c r="ULL18" s="190"/>
      <c r="ULM18" s="190"/>
      <c r="ULN18" s="190"/>
      <c r="ULO18" s="190"/>
      <c r="ULP18" s="190"/>
      <c r="ULQ18" s="190"/>
      <c r="ULR18" s="190"/>
      <c r="ULS18" s="190"/>
      <c r="ULT18" s="190"/>
      <c r="ULU18" s="190"/>
      <c r="ULV18" s="190"/>
      <c r="ULW18" s="190"/>
      <c r="ULX18" s="190"/>
      <c r="ULY18" s="190"/>
      <c r="ULZ18" s="190"/>
      <c r="UMA18" s="190"/>
      <c r="UMB18" s="190"/>
      <c r="UMC18" s="190"/>
      <c r="UMD18" s="190"/>
      <c r="UME18" s="190"/>
      <c r="UMF18" s="190"/>
      <c r="UMG18" s="190"/>
      <c r="UMH18" s="190"/>
      <c r="UMI18" s="190"/>
      <c r="UMJ18" s="190"/>
      <c r="UMK18" s="190"/>
      <c r="UML18" s="190"/>
      <c r="UMM18" s="190"/>
      <c r="UMN18" s="190"/>
      <c r="UMO18" s="190"/>
      <c r="UMP18" s="190"/>
      <c r="UMQ18" s="190"/>
      <c r="UMR18" s="190"/>
      <c r="UMS18" s="190"/>
      <c r="UMT18" s="190"/>
      <c r="UMU18" s="190"/>
      <c r="UMV18" s="190"/>
      <c r="UMW18" s="190"/>
      <c r="UMX18" s="190"/>
      <c r="UMY18" s="190"/>
      <c r="UMZ18" s="190"/>
      <c r="UNA18" s="190"/>
      <c r="UNB18" s="190"/>
      <c r="UNC18" s="190"/>
      <c r="UND18" s="190"/>
      <c r="UNE18" s="190"/>
      <c r="UNF18" s="190"/>
      <c r="UNG18" s="190"/>
      <c r="UNH18" s="190"/>
      <c r="UNI18" s="190"/>
      <c r="UNJ18" s="190"/>
      <c r="UNK18" s="190"/>
      <c r="UNL18" s="190"/>
      <c r="UNM18" s="190"/>
      <c r="UNN18" s="190"/>
      <c r="UNO18" s="190"/>
      <c r="UNP18" s="190"/>
      <c r="UNQ18" s="190"/>
      <c r="UNR18" s="190"/>
      <c r="UNS18" s="190"/>
      <c r="UNT18" s="190"/>
      <c r="UNU18" s="190"/>
      <c r="UNV18" s="190"/>
      <c r="UNW18" s="190"/>
      <c r="UNX18" s="190"/>
      <c r="UNY18" s="190"/>
      <c r="UNZ18" s="190"/>
      <c r="UOA18" s="190"/>
      <c r="UOB18" s="190"/>
      <c r="UOC18" s="190"/>
      <c r="UOD18" s="190"/>
      <c r="UOE18" s="190"/>
      <c r="UOF18" s="190"/>
      <c r="UOG18" s="190"/>
      <c r="UOH18" s="190"/>
      <c r="UOI18" s="190"/>
      <c r="UOJ18" s="190"/>
      <c r="UOK18" s="190"/>
      <c r="UOL18" s="190"/>
      <c r="UOM18" s="190"/>
      <c r="UON18" s="190"/>
      <c r="UOO18" s="190"/>
      <c r="UOP18" s="190"/>
      <c r="UOQ18" s="190"/>
      <c r="UOR18" s="190"/>
      <c r="UOS18" s="190"/>
      <c r="UOT18" s="190"/>
      <c r="UOU18" s="190"/>
      <c r="UOV18" s="190"/>
      <c r="UOW18" s="190"/>
      <c r="UOX18" s="190"/>
      <c r="UOY18" s="190"/>
      <c r="UOZ18" s="190"/>
      <c r="UPA18" s="190"/>
      <c r="UPB18" s="190"/>
      <c r="UPC18" s="190"/>
      <c r="UPD18" s="190"/>
      <c r="UPE18" s="190"/>
      <c r="UPF18" s="190"/>
      <c r="UPG18" s="190"/>
      <c r="UPH18" s="190"/>
      <c r="UPI18" s="190"/>
      <c r="UPJ18" s="190"/>
      <c r="UPK18" s="190"/>
      <c r="UPL18" s="190"/>
      <c r="UPM18" s="190"/>
      <c r="UPN18" s="190"/>
      <c r="UPO18" s="190"/>
      <c r="UPP18" s="190"/>
      <c r="UPQ18" s="190"/>
      <c r="UPR18" s="190"/>
      <c r="UPS18" s="190"/>
      <c r="UPT18" s="190"/>
      <c r="UPU18" s="190"/>
      <c r="UPV18" s="190"/>
      <c r="UPW18" s="190"/>
      <c r="UPX18" s="190"/>
      <c r="UPY18" s="190"/>
      <c r="UPZ18" s="190"/>
      <c r="UQA18" s="190"/>
      <c r="UQB18" s="190"/>
      <c r="UQC18" s="190"/>
      <c r="UQD18" s="190"/>
      <c r="UQE18" s="190"/>
      <c r="UQF18" s="190"/>
      <c r="UQG18" s="190"/>
      <c r="UQH18" s="190"/>
      <c r="UQI18" s="190"/>
      <c r="UQJ18" s="190"/>
      <c r="UQK18" s="190"/>
      <c r="UQL18" s="190"/>
      <c r="UQM18" s="190"/>
      <c r="UQN18" s="190"/>
      <c r="UQO18" s="190"/>
      <c r="UQP18" s="190"/>
      <c r="UQQ18" s="190"/>
      <c r="UQR18" s="190"/>
      <c r="UQS18" s="190"/>
      <c r="UQT18" s="190"/>
      <c r="UQU18" s="190"/>
      <c r="UQV18" s="190"/>
      <c r="UQW18" s="190"/>
      <c r="UQX18" s="190"/>
      <c r="UQY18" s="190"/>
      <c r="UQZ18" s="190"/>
      <c r="URA18" s="190"/>
      <c r="URB18" s="190"/>
      <c r="URC18" s="190"/>
      <c r="URD18" s="190"/>
      <c r="URE18" s="190"/>
      <c r="URF18" s="190"/>
      <c r="URG18" s="190"/>
      <c r="URH18" s="190"/>
      <c r="URI18" s="190"/>
      <c r="URJ18" s="190"/>
      <c r="URK18" s="190"/>
      <c r="URL18" s="190"/>
      <c r="URM18" s="190"/>
      <c r="URN18" s="190"/>
      <c r="URO18" s="190"/>
      <c r="URP18" s="190"/>
      <c r="URQ18" s="190"/>
      <c r="URR18" s="190"/>
      <c r="URS18" s="190"/>
      <c r="URT18" s="190"/>
      <c r="URU18" s="190"/>
      <c r="URV18" s="190"/>
      <c r="URW18" s="190"/>
      <c r="URX18" s="190"/>
      <c r="URY18" s="190"/>
      <c r="URZ18" s="190"/>
      <c r="USA18" s="190"/>
      <c r="USB18" s="190"/>
      <c r="USC18" s="190"/>
      <c r="USD18" s="190"/>
      <c r="USE18" s="190"/>
      <c r="USF18" s="190"/>
      <c r="USG18" s="190"/>
      <c r="USH18" s="190"/>
      <c r="USI18" s="190"/>
      <c r="USJ18" s="190"/>
      <c r="USK18" s="190"/>
      <c r="USL18" s="190"/>
      <c r="USM18" s="190"/>
      <c r="USN18" s="190"/>
      <c r="USO18" s="190"/>
      <c r="USP18" s="190"/>
      <c r="USQ18" s="190"/>
      <c r="USR18" s="190"/>
      <c r="USS18" s="190"/>
      <c r="UST18" s="190"/>
      <c r="USU18" s="190"/>
      <c r="USV18" s="190"/>
      <c r="USW18" s="190"/>
      <c r="USX18" s="190"/>
      <c r="USY18" s="190"/>
      <c r="USZ18" s="190"/>
      <c r="UTA18" s="190"/>
      <c r="UTB18" s="190"/>
      <c r="UTC18" s="190"/>
      <c r="UTD18" s="190"/>
      <c r="UTE18" s="190"/>
      <c r="UTF18" s="190"/>
      <c r="UTG18" s="190"/>
      <c r="UTH18" s="190"/>
      <c r="UTI18" s="190"/>
      <c r="UTJ18" s="190"/>
      <c r="UTK18" s="190"/>
      <c r="UTL18" s="190"/>
      <c r="UTM18" s="190"/>
      <c r="UTN18" s="190"/>
      <c r="UTO18" s="190"/>
      <c r="UTP18" s="190"/>
      <c r="UTQ18" s="190"/>
      <c r="UTR18" s="190"/>
      <c r="UTS18" s="190"/>
      <c r="UTT18" s="190"/>
      <c r="UTU18" s="190"/>
      <c r="UTV18" s="190"/>
      <c r="UTW18" s="190"/>
      <c r="UTX18" s="190"/>
      <c r="UTY18" s="190"/>
      <c r="UTZ18" s="190"/>
      <c r="UUA18" s="190"/>
      <c r="UUB18" s="190"/>
      <c r="UUC18" s="190"/>
      <c r="UUD18" s="190"/>
      <c r="UUE18" s="190"/>
      <c r="UUF18" s="190"/>
      <c r="UUG18" s="190"/>
      <c r="UUH18" s="190"/>
      <c r="UUI18" s="190"/>
      <c r="UUJ18" s="190"/>
      <c r="UUK18" s="190"/>
      <c r="UUL18" s="190"/>
      <c r="UUM18" s="190"/>
      <c r="UUN18" s="190"/>
      <c r="UUO18" s="190"/>
      <c r="UUP18" s="190"/>
      <c r="UUQ18" s="190"/>
      <c r="UUR18" s="190"/>
      <c r="UUS18" s="190"/>
      <c r="UUT18" s="190"/>
      <c r="UUU18" s="190"/>
      <c r="UUV18" s="190"/>
      <c r="UUW18" s="190"/>
      <c r="UUX18" s="190"/>
      <c r="UUY18" s="190"/>
      <c r="UUZ18" s="190"/>
      <c r="UVA18" s="190"/>
      <c r="UVB18" s="190"/>
      <c r="UVC18" s="190"/>
      <c r="UVD18" s="190"/>
      <c r="UVE18" s="190"/>
      <c r="UVF18" s="190"/>
      <c r="UVG18" s="190"/>
      <c r="UVH18" s="190"/>
      <c r="UVI18" s="190"/>
      <c r="UVJ18" s="190"/>
      <c r="UVK18" s="190"/>
      <c r="UVL18" s="190"/>
      <c r="UVM18" s="190"/>
      <c r="UVN18" s="190"/>
      <c r="UVO18" s="190"/>
      <c r="UVP18" s="190"/>
      <c r="UVQ18" s="190"/>
      <c r="UVR18" s="190"/>
      <c r="UVS18" s="190"/>
      <c r="UVT18" s="190"/>
      <c r="UVU18" s="190"/>
      <c r="UVV18" s="190"/>
      <c r="UVW18" s="190"/>
      <c r="UVX18" s="190"/>
      <c r="UVY18" s="190"/>
      <c r="UVZ18" s="190"/>
      <c r="UWA18" s="190"/>
      <c r="UWB18" s="190"/>
      <c r="UWC18" s="190"/>
      <c r="UWD18" s="190"/>
      <c r="UWE18" s="190"/>
      <c r="UWF18" s="190"/>
      <c r="UWG18" s="190"/>
      <c r="UWH18" s="190"/>
      <c r="UWI18" s="190"/>
      <c r="UWJ18" s="190"/>
      <c r="UWK18" s="190"/>
      <c r="UWL18" s="190"/>
      <c r="UWM18" s="190"/>
      <c r="UWN18" s="190"/>
      <c r="UWO18" s="190"/>
      <c r="UWP18" s="190"/>
      <c r="UWQ18" s="190"/>
      <c r="UWR18" s="190"/>
      <c r="UWS18" s="190"/>
      <c r="UWT18" s="190"/>
      <c r="UWU18" s="190"/>
      <c r="UWV18" s="190"/>
      <c r="UWW18" s="190"/>
      <c r="UWX18" s="190"/>
      <c r="UWY18" s="190"/>
      <c r="UWZ18" s="190"/>
      <c r="UXA18" s="190"/>
      <c r="UXB18" s="190"/>
      <c r="UXC18" s="190"/>
      <c r="UXD18" s="190"/>
      <c r="UXE18" s="190"/>
      <c r="UXF18" s="190"/>
      <c r="UXG18" s="190"/>
      <c r="UXH18" s="190"/>
      <c r="UXI18" s="190"/>
      <c r="UXJ18" s="190"/>
      <c r="UXK18" s="190"/>
      <c r="UXL18" s="190"/>
      <c r="UXM18" s="190"/>
      <c r="UXN18" s="190"/>
      <c r="UXO18" s="190"/>
      <c r="UXP18" s="190"/>
      <c r="UXQ18" s="190"/>
      <c r="UXR18" s="190"/>
      <c r="UXS18" s="190"/>
      <c r="UXT18" s="190"/>
      <c r="UXU18" s="190"/>
      <c r="UXV18" s="190"/>
      <c r="UXW18" s="190"/>
      <c r="UXX18" s="190"/>
      <c r="UXY18" s="190"/>
      <c r="UXZ18" s="190"/>
      <c r="UYA18" s="190"/>
      <c r="UYB18" s="190"/>
      <c r="UYC18" s="190"/>
      <c r="UYD18" s="190"/>
      <c r="UYE18" s="190"/>
      <c r="UYF18" s="190"/>
      <c r="UYG18" s="190"/>
      <c r="UYH18" s="190"/>
      <c r="UYI18" s="190"/>
      <c r="UYJ18" s="190"/>
      <c r="UYK18" s="190"/>
      <c r="UYL18" s="190"/>
      <c r="UYM18" s="190"/>
      <c r="UYN18" s="190"/>
      <c r="UYO18" s="190"/>
      <c r="UYP18" s="190"/>
      <c r="UYQ18" s="190"/>
      <c r="UYR18" s="190"/>
      <c r="UYS18" s="190"/>
      <c r="UYT18" s="190"/>
      <c r="UYU18" s="190"/>
      <c r="UYV18" s="190"/>
      <c r="UYW18" s="190"/>
      <c r="UYX18" s="190"/>
      <c r="UYY18" s="190"/>
      <c r="UYZ18" s="190"/>
      <c r="UZA18" s="190"/>
      <c r="UZB18" s="190"/>
      <c r="UZC18" s="190"/>
      <c r="UZD18" s="190"/>
      <c r="UZE18" s="190"/>
      <c r="UZF18" s="190"/>
      <c r="UZG18" s="190"/>
      <c r="UZH18" s="190"/>
      <c r="UZI18" s="190"/>
      <c r="UZJ18" s="190"/>
      <c r="UZK18" s="190"/>
      <c r="UZL18" s="190"/>
      <c r="UZM18" s="190"/>
      <c r="UZN18" s="190"/>
      <c r="UZO18" s="190"/>
      <c r="UZP18" s="190"/>
      <c r="UZQ18" s="190"/>
      <c r="UZR18" s="190"/>
      <c r="UZS18" s="190"/>
      <c r="UZT18" s="190"/>
      <c r="UZU18" s="190"/>
      <c r="UZV18" s="190"/>
      <c r="UZW18" s="190"/>
      <c r="UZX18" s="190"/>
      <c r="UZY18" s="190"/>
      <c r="UZZ18" s="190"/>
      <c r="VAA18" s="190"/>
      <c r="VAB18" s="190"/>
      <c r="VAC18" s="190"/>
      <c r="VAD18" s="190"/>
      <c r="VAE18" s="190"/>
      <c r="VAF18" s="190"/>
      <c r="VAG18" s="190"/>
      <c r="VAH18" s="190"/>
      <c r="VAI18" s="190"/>
      <c r="VAJ18" s="190"/>
      <c r="VAK18" s="190"/>
      <c r="VAL18" s="190"/>
      <c r="VAM18" s="190"/>
      <c r="VAN18" s="190"/>
      <c r="VAO18" s="190"/>
      <c r="VAP18" s="190"/>
      <c r="VAQ18" s="190"/>
      <c r="VAR18" s="190"/>
      <c r="VAS18" s="190"/>
      <c r="VAT18" s="190"/>
      <c r="VAU18" s="190"/>
      <c r="VAV18" s="190"/>
      <c r="VAW18" s="190"/>
      <c r="VAX18" s="190"/>
      <c r="VAY18" s="190"/>
      <c r="VAZ18" s="190"/>
      <c r="VBA18" s="190"/>
      <c r="VBB18" s="190"/>
      <c r="VBC18" s="190"/>
      <c r="VBD18" s="190"/>
      <c r="VBE18" s="190"/>
      <c r="VBF18" s="190"/>
      <c r="VBG18" s="190"/>
      <c r="VBH18" s="190"/>
      <c r="VBI18" s="190"/>
      <c r="VBJ18" s="190"/>
      <c r="VBK18" s="190"/>
      <c r="VBL18" s="190"/>
      <c r="VBM18" s="190"/>
      <c r="VBN18" s="190"/>
      <c r="VBO18" s="190"/>
      <c r="VBP18" s="190"/>
      <c r="VBQ18" s="190"/>
      <c r="VBR18" s="190"/>
      <c r="VBS18" s="190"/>
      <c r="VBT18" s="190"/>
      <c r="VBU18" s="190"/>
      <c r="VBV18" s="190"/>
      <c r="VBW18" s="190"/>
      <c r="VBX18" s="190"/>
      <c r="VBY18" s="190"/>
      <c r="VBZ18" s="190"/>
      <c r="VCA18" s="190"/>
      <c r="VCB18" s="190"/>
      <c r="VCC18" s="190"/>
      <c r="VCD18" s="190"/>
      <c r="VCE18" s="190"/>
      <c r="VCF18" s="190"/>
      <c r="VCG18" s="190"/>
      <c r="VCH18" s="190"/>
      <c r="VCI18" s="190"/>
      <c r="VCJ18" s="190"/>
      <c r="VCK18" s="190"/>
      <c r="VCL18" s="190"/>
      <c r="VCM18" s="190"/>
      <c r="VCN18" s="190"/>
      <c r="VCO18" s="190"/>
      <c r="VCP18" s="190"/>
      <c r="VCQ18" s="190"/>
      <c r="VCR18" s="190"/>
      <c r="VCS18" s="190"/>
      <c r="VCT18" s="190"/>
      <c r="VCU18" s="190"/>
      <c r="VCV18" s="190"/>
      <c r="VCW18" s="190"/>
      <c r="VCX18" s="190"/>
      <c r="VCY18" s="190"/>
      <c r="VCZ18" s="190"/>
      <c r="VDA18" s="190"/>
      <c r="VDB18" s="190"/>
      <c r="VDC18" s="190"/>
      <c r="VDD18" s="190"/>
      <c r="VDE18" s="190"/>
      <c r="VDF18" s="190"/>
      <c r="VDG18" s="190"/>
      <c r="VDH18" s="190"/>
      <c r="VDI18" s="190"/>
      <c r="VDJ18" s="190"/>
      <c r="VDK18" s="190"/>
      <c r="VDL18" s="190"/>
      <c r="VDM18" s="190"/>
      <c r="VDN18" s="190"/>
      <c r="VDO18" s="190"/>
      <c r="VDP18" s="190"/>
      <c r="VDQ18" s="190"/>
      <c r="VDR18" s="190"/>
      <c r="VDS18" s="190"/>
      <c r="VDT18" s="190"/>
      <c r="VDU18" s="190"/>
      <c r="VDV18" s="190"/>
      <c r="VDW18" s="190"/>
      <c r="VDX18" s="190"/>
      <c r="VDY18" s="190"/>
      <c r="VDZ18" s="190"/>
      <c r="VEA18" s="190"/>
      <c r="VEB18" s="190"/>
      <c r="VEC18" s="190"/>
      <c r="VED18" s="190"/>
      <c r="VEE18" s="190"/>
      <c r="VEF18" s="190"/>
      <c r="VEG18" s="190"/>
      <c r="VEH18" s="190"/>
      <c r="VEI18" s="190"/>
      <c r="VEJ18" s="190"/>
      <c r="VEK18" s="190"/>
      <c r="VEL18" s="190"/>
      <c r="VEM18" s="190"/>
      <c r="VEN18" s="190"/>
      <c r="VEO18" s="190"/>
      <c r="VEP18" s="190"/>
      <c r="VEQ18" s="190"/>
      <c r="VER18" s="190"/>
      <c r="VES18" s="190"/>
      <c r="VET18" s="190"/>
      <c r="VEU18" s="190"/>
      <c r="VEV18" s="190"/>
      <c r="VEW18" s="190"/>
      <c r="VEX18" s="190"/>
      <c r="VEY18" s="190"/>
      <c r="VEZ18" s="190"/>
      <c r="VFA18" s="190"/>
      <c r="VFB18" s="190"/>
      <c r="VFC18" s="190"/>
      <c r="VFD18" s="190"/>
      <c r="VFE18" s="190"/>
      <c r="VFF18" s="190"/>
      <c r="VFG18" s="190"/>
      <c r="VFH18" s="190"/>
      <c r="VFI18" s="190"/>
      <c r="VFJ18" s="190"/>
      <c r="VFK18" s="190"/>
      <c r="VFL18" s="190"/>
      <c r="VFM18" s="190"/>
      <c r="VFN18" s="190"/>
      <c r="VFO18" s="190"/>
      <c r="VFP18" s="190"/>
      <c r="VFQ18" s="190"/>
      <c r="VFR18" s="190"/>
      <c r="VFS18" s="190"/>
      <c r="VFT18" s="190"/>
      <c r="VFU18" s="190"/>
      <c r="VFV18" s="190"/>
      <c r="VFW18" s="190"/>
      <c r="VFX18" s="190"/>
      <c r="VFY18" s="190"/>
      <c r="VFZ18" s="190"/>
      <c r="VGA18" s="190"/>
      <c r="VGB18" s="190"/>
      <c r="VGC18" s="190"/>
      <c r="VGD18" s="190"/>
      <c r="VGE18" s="190"/>
      <c r="VGF18" s="190"/>
      <c r="VGG18" s="190"/>
      <c r="VGH18" s="190"/>
      <c r="VGI18" s="190"/>
      <c r="VGJ18" s="190"/>
      <c r="VGK18" s="190"/>
      <c r="VGL18" s="190"/>
      <c r="VGM18" s="190"/>
      <c r="VGN18" s="190"/>
      <c r="VGO18" s="190"/>
      <c r="VGP18" s="190"/>
      <c r="VGQ18" s="190"/>
      <c r="VGR18" s="190"/>
      <c r="VGS18" s="190"/>
      <c r="VGT18" s="190"/>
      <c r="VGU18" s="190"/>
      <c r="VGV18" s="190"/>
      <c r="VGW18" s="190"/>
      <c r="VGX18" s="190"/>
      <c r="VGY18" s="190"/>
      <c r="VGZ18" s="190"/>
      <c r="VHA18" s="190"/>
      <c r="VHB18" s="190"/>
      <c r="VHC18" s="190"/>
      <c r="VHD18" s="190"/>
      <c r="VHE18" s="190"/>
      <c r="VHF18" s="190"/>
      <c r="VHG18" s="190"/>
      <c r="VHH18" s="190"/>
      <c r="VHI18" s="190"/>
      <c r="VHJ18" s="190"/>
      <c r="VHK18" s="190"/>
      <c r="VHL18" s="190"/>
      <c r="VHM18" s="190"/>
      <c r="VHN18" s="190"/>
      <c r="VHO18" s="190"/>
      <c r="VHP18" s="190"/>
      <c r="VHQ18" s="190"/>
      <c r="VHR18" s="190"/>
      <c r="VHS18" s="190"/>
      <c r="VHT18" s="190"/>
      <c r="VHU18" s="190"/>
      <c r="VHV18" s="190"/>
      <c r="VHW18" s="190"/>
      <c r="VHX18" s="190"/>
      <c r="VHY18" s="190"/>
      <c r="VHZ18" s="190"/>
      <c r="VIA18" s="190"/>
      <c r="VIB18" s="190"/>
      <c r="VIC18" s="190"/>
      <c r="VID18" s="190"/>
      <c r="VIE18" s="190"/>
      <c r="VIF18" s="190"/>
      <c r="VIG18" s="190"/>
      <c r="VIH18" s="190"/>
      <c r="VII18" s="190"/>
      <c r="VIJ18" s="190"/>
      <c r="VIK18" s="190"/>
      <c r="VIL18" s="190"/>
      <c r="VIM18" s="190"/>
      <c r="VIN18" s="190"/>
      <c r="VIO18" s="190"/>
      <c r="VIP18" s="190"/>
      <c r="VIQ18" s="190"/>
      <c r="VIR18" s="190"/>
      <c r="VIS18" s="190"/>
      <c r="VIT18" s="190"/>
      <c r="VIU18" s="190"/>
      <c r="VIV18" s="190"/>
      <c r="VIW18" s="190"/>
      <c r="VIX18" s="190"/>
      <c r="VIY18" s="190"/>
      <c r="VIZ18" s="190"/>
      <c r="VJA18" s="190"/>
      <c r="VJB18" s="190"/>
      <c r="VJC18" s="190"/>
      <c r="VJD18" s="190"/>
      <c r="VJE18" s="190"/>
      <c r="VJF18" s="190"/>
      <c r="VJG18" s="190"/>
      <c r="VJH18" s="190"/>
      <c r="VJI18" s="190"/>
      <c r="VJJ18" s="190"/>
      <c r="VJK18" s="190"/>
      <c r="VJL18" s="190"/>
      <c r="VJM18" s="190"/>
      <c r="VJN18" s="190"/>
      <c r="VJO18" s="190"/>
      <c r="VJP18" s="190"/>
      <c r="VJQ18" s="190"/>
      <c r="VJR18" s="190"/>
      <c r="VJS18" s="190"/>
      <c r="VJT18" s="190"/>
      <c r="VJU18" s="190"/>
      <c r="VJV18" s="190"/>
      <c r="VJW18" s="190"/>
      <c r="VJX18" s="190"/>
      <c r="VJY18" s="190"/>
      <c r="VJZ18" s="190"/>
      <c r="VKA18" s="190"/>
      <c r="VKB18" s="190"/>
      <c r="VKC18" s="190"/>
      <c r="VKD18" s="190"/>
      <c r="VKE18" s="190"/>
      <c r="VKF18" s="190"/>
      <c r="VKG18" s="190"/>
      <c r="VKH18" s="190"/>
      <c r="VKI18" s="190"/>
      <c r="VKJ18" s="190"/>
      <c r="VKK18" s="190"/>
      <c r="VKL18" s="190"/>
      <c r="VKM18" s="190"/>
      <c r="VKN18" s="190"/>
      <c r="VKO18" s="190"/>
      <c r="VKP18" s="190"/>
      <c r="VKQ18" s="190"/>
      <c r="VKR18" s="190"/>
      <c r="VKS18" s="190"/>
      <c r="VKT18" s="190"/>
      <c r="VKU18" s="190"/>
      <c r="VKV18" s="190"/>
      <c r="VKW18" s="190"/>
      <c r="VKX18" s="190"/>
      <c r="VKY18" s="190"/>
      <c r="VKZ18" s="190"/>
      <c r="VLA18" s="190"/>
      <c r="VLB18" s="190"/>
      <c r="VLC18" s="190"/>
      <c r="VLD18" s="190"/>
      <c r="VLE18" s="190"/>
      <c r="VLF18" s="190"/>
      <c r="VLG18" s="190"/>
      <c r="VLH18" s="190"/>
      <c r="VLI18" s="190"/>
      <c r="VLJ18" s="190"/>
      <c r="VLK18" s="190"/>
      <c r="VLL18" s="190"/>
      <c r="VLM18" s="190"/>
      <c r="VLN18" s="190"/>
      <c r="VLO18" s="190"/>
      <c r="VLP18" s="190"/>
      <c r="VLQ18" s="190"/>
      <c r="VLR18" s="190"/>
      <c r="VLS18" s="190"/>
      <c r="VLT18" s="190"/>
      <c r="VLU18" s="190"/>
      <c r="VLV18" s="190"/>
      <c r="VLW18" s="190"/>
      <c r="VLX18" s="190"/>
      <c r="VLY18" s="190"/>
      <c r="VLZ18" s="190"/>
      <c r="VMA18" s="190"/>
      <c r="VMB18" s="190"/>
      <c r="VMC18" s="190"/>
      <c r="VMD18" s="190"/>
      <c r="VME18" s="190"/>
      <c r="VMF18" s="190"/>
      <c r="VMG18" s="190"/>
      <c r="VMH18" s="190"/>
      <c r="VMI18" s="190"/>
      <c r="VMJ18" s="190"/>
      <c r="VMK18" s="190"/>
      <c r="VML18" s="190"/>
      <c r="VMM18" s="190"/>
      <c r="VMN18" s="190"/>
      <c r="VMO18" s="190"/>
      <c r="VMP18" s="190"/>
      <c r="VMQ18" s="190"/>
      <c r="VMR18" s="190"/>
      <c r="VMS18" s="190"/>
      <c r="VMT18" s="190"/>
      <c r="VMU18" s="190"/>
      <c r="VMV18" s="190"/>
      <c r="VMW18" s="190"/>
      <c r="VMX18" s="190"/>
      <c r="VMY18" s="190"/>
      <c r="VMZ18" s="190"/>
      <c r="VNA18" s="190"/>
      <c r="VNB18" s="190"/>
      <c r="VNC18" s="190"/>
      <c r="VND18" s="190"/>
      <c r="VNE18" s="190"/>
      <c r="VNF18" s="190"/>
      <c r="VNG18" s="190"/>
      <c r="VNH18" s="190"/>
      <c r="VNI18" s="190"/>
      <c r="VNJ18" s="190"/>
      <c r="VNK18" s="190"/>
      <c r="VNL18" s="190"/>
      <c r="VNM18" s="190"/>
      <c r="VNN18" s="190"/>
      <c r="VNO18" s="190"/>
      <c r="VNP18" s="190"/>
      <c r="VNQ18" s="190"/>
      <c r="VNR18" s="190"/>
      <c r="VNS18" s="190"/>
      <c r="VNT18" s="190"/>
      <c r="VNU18" s="190"/>
      <c r="VNV18" s="190"/>
      <c r="VNW18" s="190"/>
      <c r="VNX18" s="190"/>
      <c r="VNY18" s="190"/>
      <c r="VNZ18" s="190"/>
      <c r="VOA18" s="190"/>
      <c r="VOB18" s="190"/>
      <c r="VOC18" s="190"/>
      <c r="VOD18" s="190"/>
      <c r="VOE18" s="190"/>
      <c r="VOF18" s="190"/>
      <c r="VOG18" s="190"/>
      <c r="VOH18" s="190"/>
      <c r="VOI18" s="190"/>
      <c r="VOJ18" s="190"/>
      <c r="VOK18" s="190"/>
      <c r="VOL18" s="190"/>
      <c r="VOM18" s="190"/>
      <c r="VON18" s="190"/>
      <c r="VOO18" s="190"/>
      <c r="VOP18" s="190"/>
      <c r="VOQ18" s="190"/>
      <c r="VOR18" s="190"/>
      <c r="VOS18" s="190"/>
      <c r="VOT18" s="190"/>
      <c r="VOU18" s="190"/>
      <c r="VOV18" s="190"/>
      <c r="VOW18" s="190"/>
      <c r="VOX18" s="190"/>
      <c r="VOY18" s="190"/>
      <c r="VOZ18" s="190"/>
      <c r="VPA18" s="190"/>
      <c r="VPB18" s="190"/>
      <c r="VPC18" s="190"/>
      <c r="VPD18" s="190"/>
      <c r="VPE18" s="190"/>
      <c r="VPF18" s="190"/>
      <c r="VPG18" s="190"/>
      <c r="VPH18" s="190"/>
      <c r="VPI18" s="190"/>
      <c r="VPJ18" s="190"/>
      <c r="VPK18" s="190"/>
      <c r="VPL18" s="190"/>
      <c r="VPM18" s="190"/>
      <c r="VPN18" s="190"/>
      <c r="VPO18" s="190"/>
      <c r="VPP18" s="190"/>
      <c r="VPQ18" s="190"/>
      <c r="VPR18" s="190"/>
      <c r="VPS18" s="190"/>
      <c r="VPT18" s="190"/>
      <c r="VPU18" s="190"/>
      <c r="VPV18" s="190"/>
      <c r="VPW18" s="190"/>
      <c r="VPX18" s="190"/>
      <c r="VPY18" s="190"/>
      <c r="VPZ18" s="190"/>
      <c r="VQA18" s="190"/>
      <c r="VQB18" s="190"/>
      <c r="VQC18" s="190"/>
      <c r="VQD18" s="190"/>
      <c r="VQE18" s="190"/>
      <c r="VQF18" s="190"/>
      <c r="VQG18" s="190"/>
      <c r="VQH18" s="190"/>
      <c r="VQI18" s="190"/>
      <c r="VQJ18" s="190"/>
      <c r="VQK18" s="190"/>
      <c r="VQL18" s="190"/>
      <c r="VQM18" s="190"/>
      <c r="VQN18" s="190"/>
      <c r="VQO18" s="190"/>
      <c r="VQP18" s="190"/>
      <c r="VQQ18" s="190"/>
      <c r="VQR18" s="190"/>
      <c r="VQS18" s="190"/>
      <c r="VQT18" s="190"/>
      <c r="VQU18" s="190"/>
      <c r="VQV18" s="190"/>
      <c r="VQW18" s="190"/>
      <c r="VQX18" s="190"/>
      <c r="VQY18" s="190"/>
      <c r="VQZ18" s="190"/>
      <c r="VRA18" s="190"/>
      <c r="VRB18" s="190"/>
      <c r="VRC18" s="190"/>
      <c r="VRD18" s="190"/>
      <c r="VRE18" s="190"/>
      <c r="VRF18" s="190"/>
      <c r="VRG18" s="190"/>
      <c r="VRH18" s="190"/>
      <c r="VRI18" s="190"/>
      <c r="VRJ18" s="190"/>
      <c r="VRK18" s="190"/>
      <c r="VRL18" s="190"/>
      <c r="VRM18" s="190"/>
      <c r="VRN18" s="190"/>
      <c r="VRO18" s="190"/>
      <c r="VRP18" s="190"/>
      <c r="VRQ18" s="190"/>
      <c r="VRR18" s="190"/>
      <c r="VRS18" s="190"/>
      <c r="VRT18" s="190"/>
      <c r="VRU18" s="190"/>
      <c r="VRV18" s="190"/>
      <c r="VRW18" s="190"/>
      <c r="VRX18" s="190"/>
      <c r="VRY18" s="190"/>
      <c r="VRZ18" s="190"/>
      <c r="VSA18" s="190"/>
      <c r="VSB18" s="190"/>
      <c r="VSC18" s="190"/>
      <c r="VSD18" s="190"/>
      <c r="VSE18" s="190"/>
      <c r="VSF18" s="190"/>
      <c r="VSG18" s="190"/>
      <c r="VSH18" s="190"/>
      <c r="VSI18" s="190"/>
      <c r="VSJ18" s="190"/>
      <c r="VSK18" s="190"/>
      <c r="VSL18" s="190"/>
      <c r="VSM18" s="190"/>
      <c r="VSN18" s="190"/>
      <c r="VSO18" s="190"/>
      <c r="VSP18" s="190"/>
      <c r="VSQ18" s="190"/>
      <c r="VSR18" s="190"/>
      <c r="VSS18" s="190"/>
      <c r="VST18" s="190"/>
      <c r="VSU18" s="190"/>
      <c r="VSV18" s="190"/>
      <c r="VSW18" s="190"/>
      <c r="VSX18" s="190"/>
      <c r="VSY18" s="190"/>
      <c r="VSZ18" s="190"/>
      <c r="VTA18" s="190"/>
      <c r="VTB18" s="190"/>
      <c r="VTC18" s="190"/>
      <c r="VTD18" s="190"/>
      <c r="VTE18" s="190"/>
      <c r="VTF18" s="190"/>
      <c r="VTG18" s="190"/>
      <c r="VTH18" s="190"/>
      <c r="VTI18" s="190"/>
      <c r="VTJ18" s="190"/>
      <c r="VTK18" s="190"/>
      <c r="VTL18" s="190"/>
      <c r="VTM18" s="190"/>
      <c r="VTN18" s="190"/>
      <c r="VTO18" s="190"/>
      <c r="VTP18" s="190"/>
      <c r="VTQ18" s="190"/>
      <c r="VTR18" s="190"/>
      <c r="VTS18" s="190"/>
      <c r="VTT18" s="190"/>
      <c r="VTU18" s="190"/>
      <c r="VTV18" s="190"/>
      <c r="VTW18" s="190"/>
      <c r="VTX18" s="190"/>
      <c r="VTY18" s="190"/>
      <c r="VTZ18" s="190"/>
      <c r="VUA18" s="190"/>
      <c r="VUB18" s="190"/>
      <c r="VUC18" s="190"/>
      <c r="VUD18" s="190"/>
      <c r="VUE18" s="190"/>
      <c r="VUF18" s="190"/>
      <c r="VUG18" s="190"/>
      <c r="VUH18" s="190"/>
      <c r="VUI18" s="190"/>
      <c r="VUJ18" s="190"/>
      <c r="VUK18" s="190"/>
      <c r="VUL18" s="190"/>
      <c r="VUM18" s="190"/>
      <c r="VUN18" s="190"/>
      <c r="VUO18" s="190"/>
      <c r="VUP18" s="190"/>
      <c r="VUQ18" s="190"/>
      <c r="VUR18" s="190"/>
      <c r="VUS18" s="190"/>
      <c r="VUT18" s="190"/>
      <c r="VUU18" s="190"/>
      <c r="VUV18" s="190"/>
      <c r="VUW18" s="190"/>
      <c r="VUX18" s="190"/>
      <c r="VUY18" s="190"/>
      <c r="VUZ18" s="190"/>
      <c r="VVA18" s="190"/>
      <c r="VVB18" s="190"/>
      <c r="VVC18" s="190"/>
      <c r="VVD18" s="190"/>
      <c r="VVE18" s="190"/>
      <c r="VVF18" s="190"/>
      <c r="VVG18" s="190"/>
      <c r="VVH18" s="190"/>
      <c r="VVI18" s="190"/>
      <c r="VVJ18" s="190"/>
      <c r="VVK18" s="190"/>
      <c r="VVL18" s="190"/>
      <c r="VVM18" s="190"/>
      <c r="VVN18" s="190"/>
      <c r="VVO18" s="190"/>
      <c r="VVP18" s="190"/>
      <c r="VVQ18" s="190"/>
      <c r="VVR18" s="190"/>
      <c r="VVS18" s="190"/>
      <c r="VVT18" s="190"/>
      <c r="VVU18" s="190"/>
      <c r="VVV18" s="190"/>
      <c r="VVW18" s="190"/>
      <c r="VVX18" s="190"/>
      <c r="VVY18" s="190"/>
      <c r="VVZ18" s="190"/>
      <c r="VWA18" s="190"/>
      <c r="VWB18" s="190"/>
      <c r="VWC18" s="190"/>
      <c r="VWD18" s="190"/>
      <c r="VWE18" s="190"/>
      <c r="VWF18" s="190"/>
      <c r="VWG18" s="190"/>
      <c r="VWH18" s="190"/>
      <c r="VWI18" s="190"/>
      <c r="VWJ18" s="190"/>
      <c r="VWK18" s="190"/>
      <c r="VWL18" s="190"/>
      <c r="VWM18" s="190"/>
      <c r="VWN18" s="190"/>
      <c r="VWO18" s="190"/>
      <c r="VWP18" s="190"/>
      <c r="VWQ18" s="190"/>
      <c r="VWR18" s="190"/>
      <c r="VWS18" s="190"/>
      <c r="VWT18" s="190"/>
      <c r="VWU18" s="190"/>
      <c r="VWV18" s="190"/>
      <c r="VWW18" s="190"/>
      <c r="VWX18" s="190"/>
      <c r="VWY18" s="190"/>
      <c r="VWZ18" s="190"/>
      <c r="VXA18" s="190"/>
      <c r="VXB18" s="190"/>
      <c r="VXC18" s="190"/>
      <c r="VXD18" s="190"/>
      <c r="VXE18" s="190"/>
      <c r="VXF18" s="190"/>
      <c r="VXG18" s="190"/>
      <c r="VXH18" s="190"/>
      <c r="VXI18" s="190"/>
      <c r="VXJ18" s="190"/>
      <c r="VXK18" s="190"/>
      <c r="VXL18" s="190"/>
      <c r="VXM18" s="190"/>
      <c r="VXN18" s="190"/>
      <c r="VXO18" s="190"/>
      <c r="VXP18" s="190"/>
      <c r="VXQ18" s="190"/>
      <c r="VXR18" s="190"/>
      <c r="VXS18" s="190"/>
      <c r="VXT18" s="190"/>
      <c r="VXU18" s="190"/>
      <c r="VXV18" s="190"/>
      <c r="VXW18" s="190"/>
      <c r="VXX18" s="190"/>
      <c r="VXY18" s="190"/>
      <c r="VXZ18" s="190"/>
      <c r="VYA18" s="190"/>
      <c r="VYB18" s="190"/>
      <c r="VYC18" s="190"/>
      <c r="VYD18" s="190"/>
      <c r="VYE18" s="190"/>
      <c r="VYF18" s="190"/>
      <c r="VYG18" s="190"/>
      <c r="VYH18" s="190"/>
      <c r="VYI18" s="190"/>
      <c r="VYJ18" s="190"/>
      <c r="VYK18" s="190"/>
      <c r="VYL18" s="190"/>
      <c r="VYM18" s="190"/>
      <c r="VYN18" s="190"/>
      <c r="VYO18" s="190"/>
      <c r="VYP18" s="190"/>
      <c r="VYQ18" s="190"/>
      <c r="VYR18" s="190"/>
      <c r="VYS18" s="190"/>
      <c r="VYT18" s="190"/>
      <c r="VYU18" s="190"/>
      <c r="VYV18" s="190"/>
      <c r="VYW18" s="190"/>
      <c r="VYX18" s="190"/>
      <c r="VYY18" s="190"/>
      <c r="VYZ18" s="190"/>
      <c r="VZA18" s="190"/>
      <c r="VZB18" s="190"/>
      <c r="VZC18" s="190"/>
      <c r="VZD18" s="190"/>
      <c r="VZE18" s="190"/>
      <c r="VZF18" s="190"/>
      <c r="VZG18" s="190"/>
      <c r="VZH18" s="190"/>
      <c r="VZI18" s="190"/>
      <c r="VZJ18" s="190"/>
      <c r="VZK18" s="190"/>
      <c r="VZL18" s="190"/>
      <c r="VZM18" s="190"/>
      <c r="VZN18" s="190"/>
      <c r="VZO18" s="190"/>
      <c r="VZP18" s="190"/>
      <c r="VZQ18" s="190"/>
      <c r="VZR18" s="190"/>
      <c r="VZS18" s="190"/>
      <c r="VZT18" s="190"/>
      <c r="VZU18" s="190"/>
      <c r="VZV18" s="190"/>
      <c r="VZW18" s="190"/>
      <c r="VZX18" s="190"/>
      <c r="VZY18" s="190"/>
      <c r="VZZ18" s="190"/>
      <c r="WAA18" s="190"/>
      <c r="WAB18" s="190"/>
      <c r="WAC18" s="190"/>
      <c r="WAD18" s="190"/>
      <c r="WAE18" s="190"/>
      <c r="WAF18" s="190"/>
      <c r="WAG18" s="190"/>
      <c r="WAH18" s="190"/>
      <c r="WAI18" s="190"/>
      <c r="WAJ18" s="190"/>
      <c r="WAK18" s="190"/>
      <c r="WAL18" s="190"/>
      <c r="WAM18" s="190"/>
      <c r="WAN18" s="190"/>
      <c r="WAO18" s="190"/>
      <c r="WAP18" s="190"/>
      <c r="WAQ18" s="190"/>
      <c r="WAR18" s="190"/>
      <c r="WAS18" s="190"/>
      <c r="WAT18" s="190"/>
      <c r="WAU18" s="190"/>
      <c r="WAV18" s="190"/>
      <c r="WAW18" s="190"/>
      <c r="WAX18" s="190"/>
      <c r="WAY18" s="190"/>
      <c r="WAZ18" s="190"/>
      <c r="WBA18" s="190"/>
      <c r="WBB18" s="190"/>
      <c r="WBC18" s="190"/>
      <c r="WBD18" s="190"/>
      <c r="WBE18" s="190"/>
      <c r="WBF18" s="190"/>
      <c r="WBG18" s="190"/>
      <c r="WBH18" s="190"/>
      <c r="WBI18" s="190"/>
      <c r="WBJ18" s="190"/>
      <c r="WBK18" s="190"/>
      <c r="WBL18" s="190"/>
      <c r="WBM18" s="190"/>
      <c r="WBN18" s="190"/>
      <c r="WBO18" s="190"/>
      <c r="WBP18" s="190"/>
      <c r="WBQ18" s="190"/>
      <c r="WBR18" s="190"/>
      <c r="WBS18" s="190"/>
      <c r="WBT18" s="190"/>
      <c r="WBU18" s="190"/>
      <c r="WBV18" s="190"/>
      <c r="WBW18" s="190"/>
      <c r="WBX18" s="190"/>
      <c r="WBY18" s="190"/>
      <c r="WBZ18" s="190"/>
      <c r="WCA18" s="190"/>
      <c r="WCB18" s="190"/>
      <c r="WCC18" s="190"/>
      <c r="WCD18" s="190"/>
      <c r="WCE18" s="190"/>
      <c r="WCF18" s="190"/>
      <c r="WCG18" s="190"/>
      <c r="WCH18" s="190"/>
      <c r="WCI18" s="190"/>
      <c r="WCJ18" s="190"/>
      <c r="WCK18" s="190"/>
      <c r="WCL18" s="190"/>
      <c r="WCM18" s="190"/>
      <c r="WCN18" s="190"/>
      <c r="WCO18" s="190"/>
      <c r="WCP18" s="190"/>
      <c r="WCQ18" s="190"/>
      <c r="WCR18" s="190"/>
      <c r="WCS18" s="190"/>
      <c r="WCT18" s="190"/>
      <c r="WCU18" s="190"/>
      <c r="WCV18" s="190"/>
      <c r="WCW18" s="190"/>
      <c r="WCX18" s="190"/>
      <c r="WCY18" s="190"/>
      <c r="WCZ18" s="190"/>
      <c r="WDA18" s="190"/>
      <c r="WDB18" s="190"/>
      <c r="WDC18" s="190"/>
      <c r="WDD18" s="190"/>
      <c r="WDE18" s="190"/>
      <c r="WDF18" s="190"/>
      <c r="WDG18" s="190"/>
      <c r="WDH18" s="190"/>
      <c r="WDI18" s="190"/>
      <c r="WDJ18" s="190"/>
      <c r="WDK18" s="190"/>
      <c r="WDL18" s="190"/>
      <c r="WDM18" s="190"/>
      <c r="WDN18" s="190"/>
      <c r="WDO18" s="190"/>
      <c r="WDP18" s="190"/>
      <c r="WDQ18" s="190"/>
      <c r="WDR18" s="190"/>
      <c r="WDS18" s="190"/>
      <c r="WDT18" s="190"/>
      <c r="WDU18" s="190"/>
      <c r="WDV18" s="190"/>
      <c r="WDW18" s="190"/>
      <c r="WDX18" s="190"/>
      <c r="WDY18" s="190"/>
      <c r="WDZ18" s="190"/>
      <c r="WEA18" s="190"/>
      <c r="WEB18" s="190"/>
      <c r="WEC18" s="190"/>
      <c r="WED18" s="190"/>
      <c r="WEE18" s="190"/>
      <c r="WEF18" s="190"/>
      <c r="WEG18" s="190"/>
      <c r="WEH18" s="190"/>
      <c r="WEI18" s="190"/>
      <c r="WEJ18" s="190"/>
      <c r="WEK18" s="190"/>
      <c r="WEL18" s="190"/>
      <c r="WEM18" s="190"/>
      <c r="WEN18" s="190"/>
      <c r="WEO18" s="190"/>
      <c r="WEP18" s="190"/>
      <c r="WEQ18" s="190"/>
      <c r="WER18" s="190"/>
      <c r="WES18" s="190"/>
      <c r="WET18" s="190"/>
      <c r="WEU18" s="190"/>
      <c r="WEV18" s="190"/>
      <c r="WEW18" s="190"/>
      <c r="WEX18" s="190"/>
      <c r="WEY18" s="190"/>
      <c r="WEZ18" s="190"/>
      <c r="WFA18" s="190"/>
      <c r="WFB18" s="190"/>
      <c r="WFC18" s="190"/>
      <c r="WFD18" s="190"/>
      <c r="WFE18" s="190"/>
      <c r="WFF18" s="190"/>
      <c r="WFG18" s="190"/>
      <c r="WFH18" s="190"/>
      <c r="WFI18" s="190"/>
      <c r="WFJ18" s="190"/>
      <c r="WFK18" s="190"/>
      <c r="WFL18" s="190"/>
      <c r="WFM18" s="190"/>
      <c r="WFN18" s="190"/>
      <c r="WFO18" s="190"/>
      <c r="WFP18" s="190"/>
      <c r="WFQ18" s="190"/>
      <c r="WFR18" s="190"/>
      <c r="WFS18" s="190"/>
      <c r="WFT18" s="190"/>
      <c r="WFU18" s="190"/>
      <c r="WFV18" s="190"/>
      <c r="WFW18" s="190"/>
      <c r="WFX18" s="190"/>
      <c r="WFY18" s="190"/>
      <c r="WFZ18" s="190"/>
      <c r="WGA18" s="190"/>
      <c r="WGB18" s="190"/>
      <c r="WGC18" s="190"/>
      <c r="WGD18" s="190"/>
      <c r="WGE18" s="190"/>
      <c r="WGF18" s="190"/>
      <c r="WGG18" s="190"/>
      <c r="WGH18" s="190"/>
      <c r="WGI18" s="190"/>
      <c r="WGJ18" s="190"/>
      <c r="WGK18" s="190"/>
      <c r="WGL18" s="190"/>
      <c r="WGM18" s="190"/>
      <c r="WGN18" s="190"/>
      <c r="WGO18" s="190"/>
      <c r="WGP18" s="190"/>
      <c r="WGQ18" s="190"/>
      <c r="WGR18" s="190"/>
      <c r="WGS18" s="190"/>
      <c r="WGT18" s="190"/>
      <c r="WGU18" s="190"/>
      <c r="WGV18" s="190"/>
      <c r="WGW18" s="190"/>
      <c r="WGX18" s="190"/>
      <c r="WGY18" s="190"/>
      <c r="WGZ18" s="190"/>
      <c r="WHA18" s="190"/>
      <c r="WHB18" s="190"/>
      <c r="WHC18" s="190"/>
      <c r="WHD18" s="190"/>
      <c r="WHE18" s="190"/>
      <c r="WHF18" s="190"/>
      <c r="WHG18" s="190"/>
      <c r="WHH18" s="190"/>
      <c r="WHI18" s="190"/>
      <c r="WHJ18" s="190"/>
      <c r="WHK18" s="190"/>
      <c r="WHL18" s="190"/>
      <c r="WHM18" s="190"/>
      <c r="WHN18" s="190"/>
      <c r="WHO18" s="190"/>
      <c r="WHP18" s="190"/>
      <c r="WHQ18" s="190"/>
      <c r="WHR18" s="190"/>
      <c r="WHS18" s="190"/>
      <c r="WHT18" s="190"/>
      <c r="WHU18" s="190"/>
      <c r="WHV18" s="190"/>
      <c r="WHW18" s="190"/>
      <c r="WHX18" s="190"/>
      <c r="WHY18" s="190"/>
      <c r="WHZ18" s="190"/>
      <c r="WIA18" s="190"/>
      <c r="WIB18" s="190"/>
      <c r="WIC18" s="190"/>
      <c r="WID18" s="190"/>
      <c r="WIE18" s="190"/>
      <c r="WIF18" s="190"/>
      <c r="WIG18" s="190"/>
      <c r="WIH18" s="190"/>
      <c r="WII18" s="190"/>
      <c r="WIJ18" s="190"/>
      <c r="WIK18" s="190"/>
      <c r="WIL18" s="190"/>
      <c r="WIM18" s="190"/>
      <c r="WIN18" s="190"/>
      <c r="WIO18" s="190"/>
      <c r="WIP18" s="190"/>
      <c r="WIQ18" s="190"/>
      <c r="WIR18" s="190"/>
      <c r="WIS18" s="190"/>
      <c r="WIT18" s="190"/>
      <c r="WIU18" s="190"/>
      <c r="WIV18" s="190"/>
      <c r="WIW18" s="190"/>
      <c r="WIX18" s="190"/>
      <c r="WIY18" s="190"/>
      <c r="WIZ18" s="190"/>
      <c r="WJA18" s="190"/>
      <c r="WJB18" s="190"/>
      <c r="WJC18" s="190"/>
      <c r="WJD18" s="190"/>
      <c r="WJE18" s="190"/>
      <c r="WJF18" s="190"/>
      <c r="WJG18" s="190"/>
      <c r="WJH18" s="190"/>
      <c r="WJI18" s="190"/>
      <c r="WJJ18" s="190"/>
      <c r="WJK18" s="190"/>
      <c r="WJL18" s="190"/>
      <c r="WJM18" s="190"/>
      <c r="WJN18" s="190"/>
      <c r="WJO18" s="190"/>
      <c r="WJP18" s="190"/>
      <c r="WJQ18" s="190"/>
      <c r="WJR18" s="190"/>
      <c r="WJS18" s="190"/>
      <c r="WJT18" s="190"/>
      <c r="WJU18" s="190"/>
      <c r="WJV18" s="190"/>
      <c r="WJW18" s="190"/>
      <c r="WJX18" s="190"/>
      <c r="WJY18" s="190"/>
      <c r="WJZ18" s="190"/>
      <c r="WKA18" s="190"/>
      <c r="WKB18" s="190"/>
      <c r="WKC18" s="190"/>
      <c r="WKD18" s="190"/>
      <c r="WKE18" s="190"/>
      <c r="WKF18" s="190"/>
      <c r="WKG18" s="190"/>
      <c r="WKH18" s="190"/>
      <c r="WKI18" s="190"/>
      <c r="WKJ18" s="190"/>
      <c r="WKK18" s="190"/>
      <c r="WKL18" s="190"/>
      <c r="WKM18" s="190"/>
      <c r="WKN18" s="190"/>
      <c r="WKO18" s="190"/>
      <c r="WKP18" s="190"/>
      <c r="WKQ18" s="190"/>
      <c r="WKR18" s="190"/>
      <c r="WKS18" s="190"/>
      <c r="WKT18" s="190"/>
      <c r="WKU18" s="190"/>
      <c r="WKV18" s="190"/>
      <c r="WKW18" s="190"/>
      <c r="WKX18" s="190"/>
      <c r="WKY18" s="190"/>
      <c r="WKZ18" s="190"/>
      <c r="WLA18" s="190"/>
      <c r="WLB18" s="190"/>
      <c r="WLC18" s="190"/>
      <c r="WLD18" s="190"/>
      <c r="WLE18" s="190"/>
      <c r="WLF18" s="190"/>
      <c r="WLG18" s="190"/>
      <c r="WLH18" s="190"/>
      <c r="WLI18" s="190"/>
      <c r="WLJ18" s="190"/>
      <c r="WLK18" s="190"/>
      <c r="WLL18" s="190"/>
      <c r="WLM18" s="190"/>
      <c r="WLN18" s="190"/>
      <c r="WLO18" s="190"/>
      <c r="WLP18" s="190"/>
      <c r="WLQ18" s="190"/>
      <c r="WLR18" s="190"/>
      <c r="WLS18" s="190"/>
      <c r="WLT18" s="190"/>
      <c r="WLU18" s="190"/>
      <c r="WLV18" s="190"/>
      <c r="WLW18" s="190"/>
      <c r="WLX18" s="190"/>
      <c r="WLY18" s="190"/>
      <c r="WLZ18" s="190"/>
      <c r="WMA18" s="190"/>
      <c r="WMB18" s="190"/>
      <c r="WMC18" s="190"/>
      <c r="WMD18" s="190"/>
      <c r="WME18" s="190"/>
      <c r="WMF18" s="190"/>
      <c r="WMG18" s="190"/>
      <c r="WMH18" s="190"/>
      <c r="WMI18" s="190"/>
      <c r="WMJ18" s="190"/>
      <c r="WMK18" s="190"/>
      <c r="WML18" s="190"/>
      <c r="WMM18" s="190"/>
      <c r="WMN18" s="190"/>
      <c r="WMO18" s="190"/>
      <c r="WMP18" s="190"/>
      <c r="WMQ18" s="190"/>
      <c r="WMR18" s="190"/>
      <c r="WMS18" s="190"/>
      <c r="WMT18" s="190"/>
      <c r="WMU18" s="190"/>
      <c r="WMV18" s="190"/>
      <c r="WMW18" s="190"/>
      <c r="WMX18" s="190"/>
      <c r="WMY18" s="190"/>
      <c r="WMZ18" s="190"/>
      <c r="WNA18" s="190"/>
      <c r="WNB18" s="190"/>
      <c r="WNC18" s="190"/>
      <c r="WND18" s="190"/>
      <c r="WNE18" s="190"/>
      <c r="WNF18" s="190"/>
      <c r="WNG18" s="190"/>
      <c r="WNH18" s="190"/>
      <c r="WNI18" s="190"/>
      <c r="WNJ18" s="190"/>
      <c r="WNK18" s="190"/>
      <c r="WNL18" s="190"/>
      <c r="WNM18" s="190"/>
      <c r="WNN18" s="190"/>
      <c r="WNO18" s="190"/>
      <c r="WNP18" s="190"/>
      <c r="WNQ18" s="190"/>
      <c r="WNR18" s="190"/>
      <c r="WNS18" s="190"/>
      <c r="WNT18" s="190"/>
      <c r="WNU18" s="190"/>
      <c r="WNV18" s="190"/>
      <c r="WNW18" s="190"/>
      <c r="WNX18" s="190"/>
      <c r="WNY18" s="190"/>
      <c r="WNZ18" s="190"/>
      <c r="WOA18" s="190"/>
      <c r="WOB18" s="190"/>
      <c r="WOC18" s="190"/>
      <c r="WOD18" s="190"/>
      <c r="WOE18" s="190"/>
      <c r="WOF18" s="190"/>
      <c r="WOG18" s="190"/>
      <c r="WOH18" s="190"/>
      <c r="WOI18" s="190"/>
      <c r="WOJ18" s="190"/>
      <c r="WOK18" s="190"/>
      <c r="WOL18" s="190"/>
      <c r="WOM18" s="190"/>
      <c r="WON18" s="190"/>
      <c r="WOO18" s="190"/>
      <c r="WOP18" s="190"/>
      <c r="WOQ18" s="190"/>
      <c r="WOR18" s="190"/>
      <c r="WOS18" s="190"/>
      <c r="WOT18" s="190"/>
      <c r="WOU18" s="190"/>
      <c r="WOV18" s="190"/>
      <c r="WOW18" s="190"/>
      <c r="WOX18" s="190"/>
      <c r="WOY18" s="190"/>
      <c r="WOZ18" s="190"/>
      <c r="WPA18" s="190"/>
      <c r="WPB18" s="190"/>
      <c r="WPC18" s="190"/>
      <c r="WPD18" s="190"/>
      <c r="WPE18" s="190"/>
      <c r="WPF18" s="190"/>
      <c r="WPG18" s="190"/>
      <c r="WPH18" s="190"/>
      <c r="WPI18" s="190"/>
      <c r="WPJ18" s="190"/>
      <c r="WPK18" s="190"/>
      <c r="WPL18" s="190"/>
      <c r="WPM18" s="190"/>
      <c r="WPN18" s="190"/>
      <c r="WPO18" s="190"/>
      <c r="WPP18" s="190"/>
      <c r="WPQ18" s="190"/>
      <c r="WPR18" s="190"/>
      <c r="WPS18" s="190"/>
      <c r="WPT18" s="190"/>
      <c r="WPU18" s="190"/>
      <c r="WPV18" s="190"/>
      <c r="WPW18" s="190"/>
      <c r="WPX18" s="190"/>
      <c r="WPY18" s="190"/>
      <c r="WPZ18" s="190"/>
      <c r="WQA18" s="190"/>
      <c r="WQB18" s="190"/>
      <c r="WQC18" s="190"/>
      <c r="WQD18" s="190"/>
      <c r="WQE18" s="190"/>
      <c r="WQF18" s="190"/>
      <c r="WQG18" s="190"/>
      <c r="WQH18" s="190"/>
      <c r="WQI18" s="190"/>
      <c r="WQJ18" s="190"/>
      <c r="WQK18" s="190"/>
      <c r="WQL18" s="190"/>
      <c r="WQM18" s="190"/>
      <c r="WQN18" s="190"/>
      <c r="WQO18" s="190"/>
      <c r="WQP18" s="190"/>
      <c r="WQQ18" s="190"/>
      <c r="WQR18" s="190"/>
      <c r="WQS18" s="190"/>
      <c r="WQT18" s="190"/>
      <c r="WQU18" s="190"/>
      <c r="WQV18" s="190"/>
      <c r="WQW18" s="190"/>
      <c r="WQX18" s="190"/>
      <c r="WQY18" s="190"/>
      <c r="WQZ18" s="190"/>
      <c r="WRA18" s="190"/>
      <c r="WRB18" s="190"/>
      <c r="WRC18" s="190"/>
      <c r="WRD18" s="190"/>
      <c r="WRE18" s="190"/>
      <c r="WRF18" s="190"/>
      <c r="WRG18" s="190"/>
      <c r="WRH18" s="190"/>
      <c r="WRI18" s="190"/>
      <c r="WRJ18" s="190"/>
      <c r="WRK18" s="190"/>
      <c r="WRL18" s="190"/>
      <c r="WRM18" s="190"/>
      <c r="WRN18" s="190"/>
      <c r="WRO18" s="190"/>
      <c r="WRP18" s="190"/>
      <c r="WRQ18" s="190"/>
      <c r="WRR18" s="190"/>
      <c r="WRS18" s="190"/>
      <c r="WRT18" s="190"/>
      <c r="WRU18" s="190"/>
      <c r="WRV18" s="190"/>
      <c r="WRW18" s="190"/>
      <c r="WRX18" s="190"/>
      <c r="WRY18" s="190"/>
      <c r="WRZ18" s="190"/>
      <c r="WSA18" s="190"/>
      <c r="WSB18" s="190"/>
      <c r="WSC18" s="190"/>
      <c r="WSD18" s="190"/>
      <c r="WSE18" s="190"/>
      <c r="WSF18" s="190"/>
      <c r="WSG18" s="190"/>
      <c r="WSH18" s="190"/>
      <c r="WSI18" s="190"/>
      <c r="WSJ18" s="190"/>
      <c r="WSK18" s="190"/>
      <c r="WSL18" s="190"/>
      <c r="WSM18" s="190"/>
      <c r="WSN18" s="190"/>
      <c r="WSO18" s="190"/>
      <c r="WSP18" s="190"/>
      <c r="WSQ18" s="190"/>
      <c r="WSR18" s="190"/>
      <c r="WSS18" s="190"/>
      <c r="WST18" s="190"/>
      <c r="WSU18" s="190"/>
      <c r="WSV18" s="190"/>
      <c r="WSW18" s="190"/>
      <c r="WSX18" s="190"/>
      <c r="WSY18" s="190"/>
      <c r="WSZ18" s="190"/>
      <c r="WTA18" s="190"/>
      <c r="WTB18" s="190"/>
      <c r="WTC18" s="190"/>
      <c r="WTD18" s="190"/>
      <c r="WTE18" s="190"/>
      <c r="WTF18" s="190"/>
      <c r="WTG18" s="190"/>
      <c r="WTH18" s="190"/>
      <c r="WTI18" s="190"/>
      <c r="WTJ18" s="190"/>
      <c r="WTK18" s="190"/>
      <c r="WTL18" s="190"/>
      <c r="WTM18" s="190"/>
      <c r="WTN18" s="190"/>
      <c r="WTO18" s="190"/>
      <c r="WTP18" s="190"/>
      <c r="WTQ18" s="190"/>
      <c r="WTR18" s="190"/>
      <c r="WTS18" s="190"/>
      <c r="WTT18" s="190"/>
      <c r="WTU18" s="190"/>
      <c r="WTV18" s="190"/>
      <c r="WTW18" s="190"/>
      <c r="WTX18" s="190"/>
      <c r="WTY18" s="190"/>
      <c r="WTZ18" s="190"/>
      <c r="WUA18" s="190"/>
      <c r="WUB18" s="190"/>
      <c r="WUC18" s="190"/>
      <c r="WUD18" s="190"/>
      <c r="WUE18" s="190"/>
      <c r="WUF18" s="190"/>
      <c r="WUG18" s="190"/>
      <c r="WUH18" s="190"/>
      <c r="WUI18" s="190"/>
      <c r="WUJ18" s="190"/>
      <c r="WUK18" s="190"/>
      <c r="WUL18" s="190"/>
      <c r="WUM18" s="190"/>
      <c r="WUN18" s="190"/>
      <c r="WUO18" s="190"/>
      <c r="WUP18" s="190"/>
      <c r="WUQ18" s="190"/>
      <c r="WUR18" s="190"/>
      <c r="WUS18" s="190"/>
      <c r="WUT18" s="190"/>
      <c r="WUU18" s="190"/>
      <c r="WUV18" s="190"/>
      <c r="WUW18" s="190"/>
      <c r="WUX18" s="190"/>
      <c r="WUY18" s="190"/>
      <c r="WUZ18" s="190"/>
      <c r="WVA18" s="190"/>
      <c r="WVB18" s="190"/>
      <c r="WVC18" s="190"/>
      <c r="WVD18" s="190"/>
      <c r="WVE18" s="190"/>
      <c r="WVF18" s="190"/>
      <c r="WVG18" s="190"/>
      <c r="WVH18" s="190"/>
      <c r="WVI18" s="190"/>
      <c r="WVJ18" s="190"/>
      <c r="WVK18" s="190"/>
      <c r="WVL18" s="190"/>
      <c r="WVM18" s="190"/>
      <c r="WVN18" s="190"/>
      <c r="WVO18" s="190"/>
      <c r="WVP18" s="190"/>
      <c r="WVQ18" s="190"/>
      <c r="WVR18" s="190"/>
      <c r="WVS18" s="190"/>
      <c r="WVT18" s="190"/>
      <c r="WVU18" s="190"/>
      <c r="WVV18" s="190"/>
      <c r="WVW18" s="190"/>
      <c r="WVX18" s="190"/>
      <c r="WVY18" s="190"/>
      <c r="WVZ18" s="190"/>
      <c r="WWA18" s="190"/>
      <c r="WWB18" s="190"/>
      <c r="WWC18" s="190"/>
      <c r="WWD18" s="190"/>
      <c r="WWE18" s="190"/>
      <c r="WWF18" s="190"/>
      <c r="WWG18" s="190"/>
      <c r="WWH18" s="190"/>
      <c r="WWI18" s="190"/>
      <c r="WWJ18" s="190"/>
      <c r="WWK18" s="190"/>
      <c r="WWL18" s="190"/>
      <c r="WWM18" s="190"/>
      <c r="WWN18" s="190"/>
      <c r="WWO18" s="190"/>
      <c r="WWP18" s="190"/>
      <c r="WWQ18" s="190"/>
      <c r="WWR18" s="190"/>
      <c r="WWS18" s="190"/>
      <c r="WWT18" s="190"/>
      <c r="WWU18" s="190"/>
      <c r="WWV18" s="190"/>
      <c r="WWW18" s="190"/>
      <c r="WWX18" s="190"/>
      <c r="WWY18" s="190"/>
      <c r="WWZ18" s="190"/>
      <c r="WXA18" s="190"/>
      <c r="WXB18" s="190"/>
      <c r="WXC18" s="190"/>
      <c r="WXD18" s="190"/>
      <c r="WXE18" s="190"/>
      <c r="WXF18" s="190"/>
      <c r="WXG18" s="190"/>
      <c r="WXH18" s="190"/>
      <c r="WXI18" s="190"/>
      <c r="WXJ18" s="190"/>
      <c r="WXK18" s="190"/>
      <c r="WXL18" s="190"/>
      <c r="WXM18" s="190"/>
      <c r="WXN18" s="190"/>
      <c r="WXO18" s="190"/>
      <c r="WXP18" s="190"/>
      <c r="WXQ18" s="190"/>
      <c r="WXR18" s="190"/>
      <c r="WXS18" s="190"/>
      <c r="WXT18" s="190"/>
      <c r="WXU18" s="190"/>
      <c r="WXV18" s="190"/>
      <c r="WXW18" s="190"/>
      <c r="WXX18" s="190"/>
      <c r="WXY18" s="190"/>
      <c r="WXZ18" s="190"/>
      <c r="WYA18" s="190"/>
      <c r="WYB18" s="190"/>
      <c r="WYC18" s="190"/>
      <c r="WYD18" s="190"/>
      <c r="WYE18" s="190"/>
      <c r="WYF18" s="190"/>
      <c r="WYG18" s="190"/>
      <c r="WYH18" s="190"/>
      <c r="WYI18" s="190"/>
      <c r="WYJ18" s="190"/>
      <c r="WYK18" s="190"/>
      <c r="WYL18" s="190"/>
      <c r="WYM18" s="190"/>
      <c r="WYN18" s="190"/>
      <c r="WYO18" s="190"/>
      <c r="WYP18" s="190"/>
      <c r="WYQ18" s="190"/>
      <c r="WYR18" s="190"/>
      <c r="WYS18" s="190"/>
      <c r="WYT18" s="190"/>
      <c r="WYU18" s="190"/>
      <c r="WYV18" s="190"/>
      <c r="WYW18" s="190"/>
      <c r="WYX18" s="190"/>
      <c r="WYY18" s="190"/>
      <c r="WYZ18" s="190"/>
      <c r="WZA18" s="190"/>
      <c r="WZB18" s="190"/>
      <c r="WZC18" s="190"/>
      <c r="WZD18" s="190"/>
      <c r="WZE18" s="190"/>
      <c r="WZF18" s="190"/>
      <c r="WZG18" s="190"/>
      <c r="WZH18" s="190"/>
      <c r="WZI18" s="190"/>
      <c r="WZJ18" s="190"/>
      <c r="WZK18" s="190"/>
      <c r="WZL18" s="190"/>
      <c r="WZM18" s="190"/>
      <c r="WZN18" s="190"/>
      <c r="WZO18" s="190"/>
      <c r="WZP18" s="190"/>
      <c r="WZQ18" s="190"/>
      <c r="WZR18" s="190"/>
      <c r="WZS18" s="190"/>
      <c r="WZT18" s="190"/>
      <c r="WZU18" s="190"/>
      <c r="WZV18" s="190"/>
      <c r="WZW18" s="190"/>
      <c r="WZX18" s="190"/>
      <c r="WZY18" s="190"/>
      <c r="WZZ18" s="190"/>
      <c r="XAA18" s="190"/>
      <c r="XAB18" s="190"/>
      <c r="XAC18" s="190"/>
      <c r="XAD18" s="190"/>
      <c r="XAE18" s="190"/>
      <c r="XAF18" s="190"/>
      <c r="XAG18" s="190"/>
      <c r="XAH18" s="190"/>
      <c r="XAI18" s="190"/>
      <c r="XAJ18" s="190"/>
      <c r="XAK18" s="190"/>
      <c r="XAL18" s="190"/>
      <c r="XAM18" s="190"/>
      <c r="XAN18" s="190"/>
      <c r="XAO18" s="190"/>
      <c r="XAP18" s="190"/>
      <c r="XAQ18" s="190"/>
      <c r="XAR18" s="190"/>
      <c r="XAS18" s="190"/>
      <c r="XAT18" s="190"/>
      <c r="XAU18" s="190"/>
      <c r="XAV18" s="190"/>
      <c r="XAW18" s="190"/>
      <c r="XAX18" s="190"/>
      <c r="XAY18" s="190"/>
      <c r="XAZ18" s="190"/>
      <c r="XBA18" s="190"/>
      <c r="XBB18" s="190"/>
      <c r="XBC18" s="190"/>
      <c r="XBD18" s="190"/>
      <c r="XBE18" s="190"/>
      <c r="XBF18" s="190"/>
      <c r="XBG18" s="190"/>
      <c r="XBH18" s="190"/>
      <c r="XBI18" s="190"/>
      <c r="XBJ18" s="190"/>
      <c r="XBK18" s="190"/>
      <c r="XBL18" s="190"/>
      <c r="XBM18" s="190"/>
      <c r="XBN18" s="190"/>
      <c r="XBO18" s="190"/>
      <c r="XBP18" s="190"/>
      <c r="XBQ18" s="190"/>
      <c r="XBR18" s="190"/>
      <c r="XBS18" s="190"/>
      <c r="XBT18" s="190"/>
      <c r="XBU18" s="190"/>
      <c r="XBV18" s="190"/>
      <c r="XBW18" s="190"/>
      <c r="XBX18" s="190"/>
      <c r="XBY18" s="190"/>
      <c r="XBZ18" s="190"/>
      <c r="XCA18" s="190"/>
      <c r="XCB18" s="190"/>
      <c r="XCC18" s="190"/>
      <c r="XCD18" s="190"/>
      <c r="XCE18" s="190"/>
      <c r="XCF18" s="190"/>
      <c r="XCG18" s="190"/>
      <c r="XCH18" s="190"/>
      <c r="XCI18" s="190"/>
      <c r="XCJ18" s="190"/>
      <c r="XCK18" s="190"/>
      <c r="XCL18" s="190"/>
      <c r="XCM18" s="190"/>
      <c r="XCN18" s="190"/>
      <c r="XCO18" s="190"/>
      <c r="XCP18" s="190"/>
      <c r="XCQ18" s="190"/>
      <c r="XCR18" s="190"/>
      <c r="XCS18" s="190"/>
      <c r="XCT18" s="190"/>
      <c r="XCU18" s="190"/>
      <c r="XCV18" s="190"/>
      <c r="XCW18" s="190"/>
      <c r="XCX18" s="190"/>
      <c r="XCY18" s="190"/>
      <c r="XCZ18" s="190"/>
      <c r="XDA18" s="190"/>
      <c r="XDB18" s="190"/>
      <c r="XDC18" s="190"/>
      <c r="XDD18" s="190"/>
      <c r="XDE18" s="190"/>
      <c r="XDF18" s="190"/>
      <c r="XDG18" s="190"/>
      <c r="XDH18" s="190"/>
      <c r="XDI18" s="190"/>
      <c r="XDJ18" s="190"/>
      <c r="XDK18" s="190"/>
      <c r="XDL18" s="190"/>
      <c r="XDM18" s="190"/>
      <c r="XDN18" s="190"/>
      <c r="XDO18" s="190"/>
      <c r="XDP18" s="190"/>
      <c r="XDQ18" s="190"/>
      <c r="XDR18" s="190"/>
      <c r="XDS18" s="190"/>
      <c r="XDT18" s="190"/>
      <c r="XDU18" s="190"/>
      <c r="XDV18" s="190"/>
      <c r="XDW18" s="190"/>
      <c r="XDX18" s="190"/>
      <c r="XDY18" s="190"/>
      <c r="XDZ18" s="190"/>
      <c r="XEA18" s="190"/>
      <c r="XEB18" s="190"/>
      <c r="XEC18" s="190"/>
      <c r="XED18" s="190"/>
      <c r="XEE18" s="190"/>
      <c r="XEF18" s="190"/>
      <c r="XEG18" s="190"/>
      <c r="XEH18" s="190"/>
      <c r="XEI18" s="190"/>
      <c r="XEJ18" s="190"/>
      <c r="XEK18" s="190"/>
      <c r="XEL18" s="190"/>
      <c r="XEM18" s="190"/>
      <c r="XEN18" s="190"/>
      <c r="XEO18" s="190"/>
      <c r="XEP18" s="190"/>
      <c r="XEQ18" s="190"/>
      <c r="XER18" s="190"/>
      <c r="XES18" s="190"/>
      <c r="XET18" s="190"/>
      <c r="XEU18" s="190"/>
      <c r="XEV18" s="190"/>
      <c r="XEW18" s="190"/>
      <c r="XEX18" s="190"/>
      <c r="XEY18" s="190"/>
      <c r="XEZ18" s="190"/>
      <c r="XFA18" s="190"/>
      <c r="XFB18" s="190"/>
      <c r="XFC18" s="190"/>
      <c r="XFD18" s="190"/>
    </row>
  </sheetData>
  <sheetProtection algorithmName="SHA-512" hashValue="2H22FVwKnU9GE4PJhSa0M9p62DpoSSygu/HVGMyxFFOo2z1ardrkwJhX2C1HD8C2wIfgV2Nsad0/hCG/6HEo3Q==" saltValue="Se4+QquKdFyI5nhTViUowg==" spinCount="100000" sheet="1" objects="1" scenarios="1" selectLockedCells="1" selectUnlockedCells="1"/>
  <mergeCells count="2057">
    <mergeCell ref="AO18:AV18"/>
    <mergeCell ref="AW18:BD18"/>
    <mergeCell ref="BE18:BL18"/>
    <mergeCell ref="BM18:BT18"/>
    <mergeCell ref="BU18:CB18"/>
    <mergeCell ref="A18:H18"/>
    <mergeCell ref="I18:P18"/>
    <mergeCell ref="Q18:X18"/>
    <mergeCell ref="Y18:AF18"/>
    <mergeCell ref="AG18:AN18"/>
    <mergeCell ref="A14:H14"/>
    <mergeCell ref="A15:H15"/>
    <mergeCell ref="A16:H16"/>
    <mergeCell ref="A17:H17"/>
    <mergeCell ref="A9:H9"/>
    <mergeCell ref="A5:H5"/>
    <mergeCell ref="A6:H6"/>
    <mergeCell ref="A7:H7"/>
    <mergeCell ref="A8:H8"/>
    <mergeCell ref="GS18:GZ18"/>
    <mergeCell ref="HA18:HH18"/>
    <mergeCell ref="HI18:HP18"/>
    <mergeCell ref="HQ18:HX18"/>
    <mergeCell ref="HY18:IF18"/>
    <mergeCell ref="FE18:FL18"/>
    <mergeCell ref="FM18:FT18"/>
    <mergeCell ref="FU18:GB18"/>
    <mergeCell ref="GC18:GJ18"/>
    <mergeCell ref="GK18:GR18"/>
    <mergeCell ref="DQ18:DX18"/>
    <mergeCell ref="DY18:EF18"/>
    <mergeCell ref="EG18:EN18"/>
    <mergeCell ref="EO18:EV18"/>
    <mergeCell ref="EW18:FD18"/>
    <mergeCell ref="CC18:CJ18"/>
    <mergeCell ref="CK18:CR18"/>
    <mergeCell ref="CS18:CZ18"/>
    <mergeCell ref="DA18:DH18"/>
    <mergeCell ref="DI18:DP18"/>
    <mergeCell ref="MW18:ND18"/>
    <mergeCell ref="NE18:NL18"/>
    <mergeCell ref="NM18:NT18"/>
    <mergeCell ref="NU18:OB18"/>
    <mergeCell ref="OC18:OJ18"/>
    <mergeCell ref="LI18:LP18"/>
    <mergeCell ref="LQ18:LX18"/>
    <mergeCell ref="LY18:MF18"/>
    <mergeCell ref="MG18:MN18"/>
    <mergeCell ref="MO18:MV18"/>
    <mergeCell ref="JU18:KB18"/>
    <mergeCell ref="KC18:KJ18"/>
    <mergeCell ref="KK18:KR18"/>
    <mergeCell ref="KS18:KZ18"/>
    <mergeCell ref="LA18:LH18"/>
    <mergeCell ref="IG18:IN18"/>
    <mergeCell ref="IO18:IV18"/>
    <mergeCell ref="IW18:JD18"/>
    <mergeCell ref="JE18:JL18"/>
    <mergeCell ref="JM18:JT18"/>
    <mergeCell ref="TA18:TH18"/>
    <mergeCell ref="TI18:TP18"/>
    <mergeCell ref="TQ18:TX18"/>
    <mergeCell ref="TY18:UF18"/>
    <mergeCell ref="UG18:UN18"/>
    <mergeCell ref="RM18:RT18"/>
    <mergeCell ref="RU18:SB18"/>
    <mergeCell ref="SC18:SJ18"/>
    <mergeCell ref="SK18:SR18"/>
    <mergeCell ref="SS18:SZ18"/>
    <mergeCell ref="PY18:QF18"/>
    <mergeCell ref="QG18:QN18"/>
    <mergeCell ref="QO18:QV18"/>
    <mergeCell ref="QW18:RD18"/>
    <mergeCell ref="RE18:RL18"/>
    <mergeCell ref="OK18:OR18"/>
    <mergeCell ref="OS18:OZ18"/>
    <mergeCell ref="PA18:PH18"/>
    <mergeCell ref="PI18:PP18"/>
    <mergeCell ref="PQ18:PX18"/>
    <mergeCell ref="ZE18:ZL18"/>
    <mergeCell ref="ZM18:ZT18"/>
    <mergeCell ref="ZU18:AAB18"/>
    <mergeCell ref="AAC18:AAJ18"/>
    <mergeCell ref="AAK18:AAR18"/>
    <mergeCell ref="XQ18:XX18"/>
    <mergeCell ref="XY18:YF18"/>
    <mergeCell ref="YG18:YN18"/>
    <mergeCell ref="YO18:YV18"/>
    <mergeCell ref="YW18:ZD18"/>
    <mergeCell ref="WC18:WJ18"/>
    <mergeCell ref="WK18:WR18"/>
    <mergeCell ref="WS18:WZ18"/>
    <mergeCell ref="XA18:XH18"/>
    <mergeCell ref="XI18:XP18"/>
    <mergeCell ref="UO18:UV18"/>
    <mergeCell ref="UW18:VD18"/>
    <mergeCell ref="VE18:VL18"/>
    <mergeCell ref="VM18:VT18"/>
    <mergeCell ref="VU18:WB18"/>
    <mergeCell ref="AFI18:AFP18"/>
    <mergeCell ref="AFQ18:AFX18"/>
    <mergeCell ref="AFY18:AGF18"/>
    <mergeCell ref="AGG18:AGN18"/>
    <mergeCell ref="AGO18:AGV18"/>
    <mergeCell ref="ADU18:AEB18"/>
    <mergeCell ref="AEC18:AEJ18"/>
    <mergeCell ref="AEK18:AER18"/>
    <mergeCell ref="AES18:AEZ18"/>
    <mergeCell ref="AFA18:AFH18"/>
    <mergeCell ref="ACG18:ACN18"/>
    <mergeCell ref="ACO18:ACV18"/>
    <mergeCell ref="ACW18:ADD18"/>
    <mergeCell ref="ADE18:ADL18"/>
    <mergeCell ref="ADM18:ADT18"/>
    <mergeCell ref="AAS18:AAZ18"/>
    <mergeCell ref="ABA18:ABH18"/>
    <mergeCell ref="ABI18:ABP18"/>
    <mergeCell ref="ABQ18:ABX18"/>
    <mergeCell ref="ABY18:ACF18"/>
    <mergeCell ref="ALM18:ALT18"/>
    <mergeCell ref="ALU18:AMB18"/>
    <mergeCell ref="AMC18:AMJ18"/>
    <mergeCell ref="AMK18:AMR18"/>
    <mergeCell ref="AMS18:AMZ18"/>
    <mergeCell ref="AJY18:AKF18"/>
    <mergeCell ref="AKG18:AKN18"/>
    <mergeCell ref="AKO18:AKV18"/>
    <mergeCell ref="AKW18:ALD18"/>
    <mergeCell ref="ALE18:ALL18"/>
    <mergeCell ref="AIK18:AIR18"/>
    <mergeCell ref="AIS18:AIZ18"/>
    <mergeCell ref="AJA18:AJH18"/>
    <mergeCell ref="AJI18:AJP18"/>
    <mergeCell ref="AJQ18:AJX18"/>
    <mergeCell ref="AGW18:AHD18"/>
    <mergeCell ref="AHE18:AHL18"/>
    <mergeCell ref="AHM18:AHT18"/>
    <mergeCell ref="AHU18:AIB18"/>
    <mergeCell ref="AIC18:AIJ18"/>
    <mergeCell ref="ARQ18:ARX18"/>
    <mergeCell ref="ARY18:ASF18"/>
    <mergeCell ref="ASG18:ASN18"/>
    <mergeCell ref="ASO18:ASV18"/>
    <mergeCell ref="ASW18:ATD18"/>
    <mergeCell ref="AQC18:AQJ18"/>
    <mergeCell ref="AQK18:AQR18"/>
    <mergeCell ref="AQS18:AQZ18"/>
    <mergeCell ref="ARA18:ARH18"/>
    <mergeCell ref="ARI18:ARP18"/>
    <mergeCell ref="AOO18:AOV18"/>
    <mergeCell ref="AOW18:APD18"/>
    <mergeCell ref="APE18:APL18"/>
    <mergeCell ref="APM18:APT18"/>
    <mergeCell ref="APU18:AQB18"/>
    <mergeCell ref="ANA18:ANH18"/>
    <mergeCell ref="ANI18:ANP18"/>
    <mergeCell ref="ANQ18:ANX18"/>
    <mergeCell ref="ANY18:AOF18"/>
    <mergeCell ref="AOG18:AON18"/>
    <mergeCell ref="AXU18:AYB18"/>
    <mergeCell ref="AYC18:AYJ18"/>
    <mergeCell ref="AYK18:AYR18"/>
    <mergeCell ref="AYS18:AYZ18"/>
    <mergeCell ref="AZA18:AZH18"/>
    <mergeCell ref="AWG18:AWN18"/>
    <mergeCell ref="AWO18:AWV18"/>
    <mergeCell ref="AWW18:AXD18"/>
    <mergeCell ref="AXE18:AXL18"/>
    <mergeCell ref="AXM18:AXT18"/>
    <mergeCell ref="AUS18:AUZ18"/>
    <mergeCell ref="AVA18:AVH18"/>
    <mergeCell ref="AVI18:AVP18"/>
    <mergeCell ref="AVQ18:AVX18"/>
    <mergeCell ref="AVY18:AWF18"/>
    <mergeCell ref="ATE18:ATL18"/>
    <mergeCell ref="ATM18:ATT18"/>
    <mergeCell ref="ATU18:AUB18"/>
    <mergeCell ref="AUC18:AUJ18"/>
    <mergeCell ref="AUK18:AUR18"/>
    <mergeCell ref="BDY18:BEF18"/>
    <mergeCell ref="BEG18:BEN18"/>
    <mergeCell ref="BEO18:BEV18"/>
    <mergeCell ref="BEW18:BFD18"/>
    <mergeCell ref="BFE18:BFL18"/>
    <mergeCell ref="BCK18:BCR18"/>
    <mergeCell ref="BCS18:BCZ18"/>
    <mergeCell ref="BDA18:BDH18"/>
    <mergeCell ref="BDI18:BDP18"/>
    <mergeCell ref="BDQ18:BDX18"/>
    <mergeCell ref="BAW18:BBD18"/>
    <mergeCell ref="BBE18:BBL18"/>
    <mergeCell ref="BBM18:BBT18"/>
    <mergeCell ref="BBU18:BCB18"/>
    <mergeCell ref="BCC18:BCJ18"/>
    <mergeCell ref="AZI18:AZP18"/>
    <mergeCell ref="AZQ18:AZX18"/>
    <mergeCell ref="AZY18:BAF18"/>
    <mergeCell ref="BAG18:BAN18"/>
    <mergeCell ref="BAO18:BAV18"/>
    <mergeCell ref="BKC18:BKJ18"/>
    <mergeCell ref="BKK18:BKR18"/>
    <mergeCell ref="BKS18:BKZ18"/>
    <mergeCell ref="BLA18:BLH18"/>
    <mergeCell ref="BLI18:BLP18"/>
    <mergeCell ref="BIO18:BIV18"/>
    <mergeCell ref="BIW18:BJD18"/>
    <mergeCell ref="BJE18:BJL18"/>
    <mergeCell ref="BJM18:BJT18"/>
    <mergeCell ref="BJU18:BKB18"/>
    <mergeCell ref="BHA18:BHH18"/>
    <mergeCell ref="BHI18:BHP18"/>
    <mergeCell ref="BHQ18:BHX18"/>
    <mergeCell ref="BHY18:BIF18"/>
    <mergeCell ref="BIG18:BIN18"/>
    <mergeCell ref="BFM18:BFT18"/>
    <mergeCell ref="BFU18:BGB18"/>
    <mergeCell ref="BGC18:BGJ18"/>
    <mergeCell ref="BGK18:BGR18"/>
    <mergeCell ref="BGS18:BGZ18"/>
    <mergeCell ref="BQG18:BQN18"/>
    <mergeCell ref="BQO18:BQV18"/>
    <mergeCell ref="BQW18:BRD18"/>
    <mergeCell ref="BRE18:BRL18"/>
    <mergeCell ref="BRM18:BRT18"/>
    <mergeCell ref="BOS18:BOZ18"/>
    <mergeCell ref="BPA18:BPH18"/>
    <mergeCell ref="BPI18:BPP18"/>
    <mergeCell ref="BPQ18:BPX18"/>
    <mergeCell ref="BPY18:BQF18"/>
    <mergeCell ref="BNE18:BNL18"/>
    <mergeCell ref="BNM18:BNT18"/>
    <mergeCell ref="BNU18:BOB18"/>
    <mergeCell ref="BOC18:BOJ18"/>
    <mergeCell ref="BOK18:BOR18"/>
    <mergeCell ref="BLQ18:BLX18"/>
    <mergeCell ref="BLY18:BMF18"/>
    <mergeCell ref="BMG18:BMN18"/>
    <mergeCell ref="BMO18:BMV18"/>
    <mergeCell ref="BMW18:BND18"/>
    <mergeCell ref="BWK18:BWR18"/>
    <mergeCell ref="BWS18:BWZ18"/>
    <mergeCell ref="BXA18:BXH18"/>
    <mergeCell ref="BXI18:BXP18"/>
    <mergeCell ref="BXQ18:BXX18"/>
    <mergeCell ref="BUW18:BVD18"/>
    <mergeCell ref="BVE18:BVL18"/>
    <mergeCell ref="BVM18:BVT18"/>
    <mergeCell ref="BVU18:BWB18"/>
    <mergeCell ref="BWC18:BWJ18"/>
    <mergeCell ref="BTI18:BTP18"/>
    <mergeCell ref="BTQ18:BTX18"/>
    <mergeCell ref="BTY18:BUF18"/>
    <mergeCell ref="BUG18:BUN18"/>
    <mergeCell ref="BUO18:BUV18"/>
    <mergeCell ref="BRU18:BSB18"/>
    <mergeCell ref="BSC18:BSJ18"/>
    <mergeCell ref="BSK18:BSR18"/>
    <mergeCell ref="BSS18:BSZ18"/>
    <mergeCell ref="BTA18:BTH18"/>
    <mergeCell ref="CCO18:CCV18"/>
    <mergeCell ref="CCW18:CDD18"/>
    <mergeCell ref="CDE18:CDL18"/>
    <mergeCell ref="CDM18:CDT18"/>
    <mergeCell ref="CDU18:CEB18"/>
    <mergeCell ref="CBA18:CBH18"/>
    <mergeCell ref="CBI18:CBP18"/>
    <mergeCell ref="CBQ18:CBX18"/>
    <mergeCell ref="CBY18:CCF18"/>
    <mergeCell ref="CCG18:CCN18"/>
    <mergeCell ref="BZM18:BZT18"/>
    <mergeCell ref="BZU18:CAB18"/>
    <mergeCell ref="CAC18:CAJ18"/>
    <mergeCell ref="CAK18:CAR18"/>
    <mergeCell ref="CAS18:CAZ18"/>
    <mergeCell ref="BXY18:BYF18"/>
    <mergeCell ref="BYG18:BYN18"/>
    <mergeCell ref="BYO18:BYV18"/>
    <mergeCell ref="BYW18:BZD18"/>
    <mergeCell ref="BZE18:BZL18"/>
    <mergeCell ref="CIS18:CIZ18"/>
    <mergeCell ref="CJA18:CJH18"/>
    <mergeCell ref="CJI18:CJP18"/>
    <mergeCell ref="CJQ18:CJX18"/>
    <mergeCell ref="CJY18:CKF18"/>
    <mergeCell ref="CHE18:CHL18"/>
    <mergeCell ref="CHM18:CHT18"/>
    <mergeCell ref="CHU18:CIB18"/>
    <mergeCell ref="CIC18:CIJ18"/>
    <mergeCell ref="CIK18:CIR18"/>
    <mergeCell ref="CFQ18:CFX18"/>
    <mergeCell ref="CFY18:CGF18"/>
    <mergeCell ref="CGG18:CGN18"/>
    <mergeCell ref="CGO18:CGV18"/>
    <mergeCell ref="CGW18:CHD18"/>
    <mergeCell ref="CEC18:CEJ18"/>
    <mergeCell ref="CEK18:CER18"/>
    <mergeCell ref="CES18:CEZ18"/>
    <mergeCell ref="CFA18:CFH18"/>
    <mergeCell ref="CFI18:CFP18"/>
    <mergeCell ref="COW18:CPD18"/>
    <mergeCell ref="CPE18:CPL18"/>
    <mergeCell ref="CPM18:CPT18"/>
    <mergeCell ref="CPU18:CQB18"/>
    <mergeCell ref="CQC18:CQJ18"/>
    <mergeCell ref="CNI18:CNP18"/>
    <mergeCell ref="CNQ18:CNX18"/>
    <mergeCell ref="CNY18:COF18"/>
    <mergeCell ref="COG18:CON18"/>
    <mergeCell ref="COO18:COV18"/>
    <mergeCell ref="CLU18:CMB18"/>
    <mergeCell ref="CMC18:CMJ18"/>
    <mergeCell ref="CMK18:CMR18"/>
    <mergeCell ref="CMS18:CMZ18"/>
    <mergeCell ref="CNA18:CNH18"/>
    <mergeCell ref="CKG18:CKN18"/>
    <mergeCell ref="CKO18:CKV18"/>
    <mergeCell ref="CKW18:CLD18"/>
    <mergeCell ref="CLE18:CLL18"/>
    <mergeCell ref="CLM18:CLT18"/>
    <mergeCell ref="CVA18:CVH18"/>
    <mergeCell ref="CVI18:CVP18"/>
    <mergeCell ref="CVQ18:CVX18"/>
    <mergeCell ref="CVY18:CWF18"/>
    <mergeCell ref="CWG18:CWN18"/>
    <mergeCell ref="CTM18:CTT18"/>
    <mergeCell ref="CTU18:CUB18"/>
    <mergeCell ref="CUC18:CUJ18"/>
    <mergeCell ref="CUK18:CUR18"/>
    <mergeCell ref="CUS18:CUZ18"/>
    <mergeCell ref="CRY18:CSF18"/>
    <mergeCell ref="CSG18:CSN18"/>
    <mergeCell ref="CSO18:CSV18"/>
    <mergeCell ref="CSW18:CTD18"/>
    <mergeCell ref="CTE18:CTL18"/>
    <mergeCell ref="CQK18:CQR18"/>
    <mergeCell ref="CQS18:CQZ18"/>
    <mergeCell ref="CRA18:CRH18"/>
    <mergeCell ref="CRI18:CRP18"/>
    <mergeCell ref="CRQ18:CRX18"/>
    <mergeCell ref="DBE18:DBL18"/>
    <mergeCell ref="DBM18:DBT18"/>
    <mergeCell ref="DBU18:DCB18"/>
    <mergeCell ref="DCC18:DCJ18"/>
    <mergeCell ref="DCK18:DCR18"/>
    <mergeCell ref="CZQ18:CZX18"/>
    <mergeCell ref="CZY18:DAF18"/>
    <mergeCell ref="DAG18:DAN18"/>
    <mergeCell ref="DAO18:DAV18"/>
    <mergeCell ref="DAW18:DBD18"/>
    <mergeCell ref="CYC18:CYJ18"/>
    <mergeCell ref="CYK18:CYR18"/>
    <mergeCell ref="CYS18:CYZ18"/>
    <mergeCell ref="CZA18:CZH18"/>
    <mergeCell ref="CZI18:CZP18"/>
    <mergeCell ref="CWO18:CWV18"/>
    <mergeCell ref="CWW18:CXD18"/>
    <mergeCell ref="CXE18:CXL18"/>
    <mergeCell ref="CXM18:CXT18"/>
    <mergeCell ref="CXU18:CYB18"/>
    <mergeCell ref="DHI18:DHP18"/>
    <mergeCell ref="DHQ18:DHX18"/>
    <mergeCell ref="DHY18:DIF18"/>
    <mergeCell ref="DIG18:DIN18"/>
    <mergeCell ref="DIO18:DIV18"/>
    <mergeCell ref="DFU18:DGB18"/>
    <mergeCell ref="DGC18:DGJ18"/>
    <mergeCell ref="DGK18:DGR18"/>
    <mergeCell ref="DGS18:DGZ18"/>
    <mergeCell ref="DHA18:DHH18"/>
    <mergeCell ref="DEG18:DEN18"/>
    <mergeCell ref="DEO18:DEV18"/>
    <mergeCell ref="DEW18:DFD18"/>
    <mergeCell ref="DFE18:DFL18"/>
    <mergeCell ref="DFM18:DFT18"/>
    <mergeCell ref="DCS18:DCZ18"/>
    <mergeCell ref="DDA18:DDH18"/>
    <mergeCell ref="DDI18:DDP18"/>
    <mergeCell ref="DDQ18:DDX18"/>
    <mergeCell ref="DDY18:DEF18"/>
    <mergeCell ref="DNM18:DNT18"/>
    <mergeCell ref="DNU18:DOB18"/>
    <mergeCell ref="DOC18:DOJ18"/>
    <mergeCell ref="DOK18:DOR18"/>
    <mergeCell ref="DOS18:DOZ18"/>
    <mergeCell ref="DLY18:DMF18"/>
    <mergeCell ref="DMG18:DMN18"/>
    <mergeCell ref="DMO18:DMV18"/>
    <mergeCell ref="DMW18:DND18"/>
    <mergeCell ref="DNE18:DNL18"/>
    <mergeCell ref="DKK18:DKR18"/>
    <mergeCell ref="DKS18:DKZ18"/>
    <mergeCell ref="DLA18:DLH18"/>
    <mergeCell ref="DLI18:DLP18"/>
    <mergeCell ref="DLQ18:DLX18"/>
    <mergeCell ref="DIW18:DJD18"/>
    <mergeCell ref="DJE18:DJL18"/>
    <mergeCell ref="DJM18:DJT18"/>
    <mergeCell ref="DJU18:DKB18"/>
    <mergeCell ref="DKC18:DKJ18"/>
    <mergeCell ref="DTQ18:DTX18"/>
    <mergeCell ref="DTY18:DUF18"/>
    <mergeCell ref="DUG18:DUN18"/>
    <mergeCell ref="DUO18:DUV18"/>
    <mergeCell ref="DUW18:DVD18"/>
    <mergeCell ref="DSC18:DSJ18"/>
    <mergeCell ref="DSK18:DSR18"/>
    <mergeCell ref="DSS18:DSZ18"/>
    <mergeCell ref="DTA18:DTH18"/>
    <mergeCell ref="DTI18:DTP18"/>
    <mergeCell ref="DQO18:DQV18"/>
    <mergeCell ref="DQW18:DRD18"/>
    <mergeCell ref="DRE18:DRL18"/>
    <mergeCell ref="DRM18:DRT18"/>
    <mergeCell ref="DRU18:DSB18"/>
    <mergeCell ref="DPA18:DPH18"/>
    <mergeCell ref="DPI18:DPP18"/>
    <mergeCell ref="DPQ18:DPX18"/>
    <mergeCell ref="DPY18:DQF18"/>
    <mergeCell ref="DQG18:DQN18"/>
    <mergeCell ref="DZU18:EAB18"/>
    <mergeCell ref="EAC18:EAJ18"/>
    <mergeCell ref="EAK18:EAR18"/>
    <mergeCell ref="EAS18:EAZ18"/>
    <mergeCell ref="EBA18:EBH18"/>
    <mergeCell ref="DYG18:DYN18"/>
    <mergeCell ref="DYO18:DYV18"/>
    <mergeCell ref="DYW18:DZD18"/>
    <mergeCell ref="DZE18:DZL18"/>
    <mergeCell ref="DZM18:DZT18"/>
    <mergeCell ref="DWS18:DWZ18"/>
    <mergeCell ref="DXA18:DXH18"/>
    <mergeCell ref="DXI18:DXP18"/>
    <mergeCell ref="DXQ18:DXX18"/>
    <mergeCell ref="DXY18:DYF18"/>
    <mergeCell ref="DVE18:DVL18"/>
    <mergeCell ref="DVM18:DVT18"/>
    <mergeCell ref="DVU18:DWB18"/>
    <mergeCell ref="DWC18:DWJ18"/>
    <mergeCell ref="DWK18:DWR18"/>
    <mergeCell ref="EFY18:EGF18"/>
    <mergeCell ref="EGG18:EGN18"/>
    <mergeCell ref="EGO18:EGV18"/>
    <mergeCell ref="EGW18:EHD18"/>
    <mergeCell ref="EHE18:EHL18"/>
    <mergeCell ref="EEK18:EER18"/>
    <mergeCell ref="EES18:EEZ18"/>
    <mergeCell ref="EFA18:EFH18"/>
    <mergeCell ref="EFI18:EFP18"/>
    <mergeCell ref="EFQ18:EFX18"/>
    <mergeCell ref="ECW18:EDD18"/>
    <mergeCell ref="EDE18:EDL18"/>
    <mergeCell ref="EDM18:EDT18"/>
    <mergeCell ref="EDU18:EEB18"/>
    <mergeCell ref="EEC18:EEJ18"/>
    <mergeCell ref="EBI18:EBP18"/>
    <mergeCell ref="EBQ18:EBX18"/>
    <mergeCell ref="EBY18:ECF18"/>
    <mergeCell ref="ECG18:ECN18"/>
    <mergeCell ref="ECO18:ECV18"/>
    <mergeCell ref="EMC18:EMJ18"/>
    <mergeCell ref="EMK18:EMR18"/>
    <mergeCell ref="EMS18:EMZ18"/>
    <mergeCell ref="ENA18:ENH18"/>
    <mergeCell ref="ENI18:ENP18"/>
    <mergeCell ref="EKO18:EKV18"/>
    <mergeCell ref="EKW18:ELD18"/>
    <mergeCell ref="ELE18:ELL18"/>
    <mergeCell ref="ELM18:ELT18"/>
    <mergeCell ref="ELU18:EMB18"/>
    <mergeCell ref="EJA18:EJH18"/>
    <mergeCell ref="EJI18:EJP18"/>
    <mergeCell ref="EJQ18:EJX18"/>
    <mergeCell ref="EJY18:EKF18"/>
    <mergeCell ref="EKG18:EKN18"/>
    <mergeCell ref="EHM18:EHT18"/>
    <mergeCell ref="EHU18:EIB18"/>
    <mergeCell ref="EIC18:EIJ18"/>
    <mergeCell ref="EIK18:EIR18"/>
    <mergeCell ref="EIS18:EIZ18"/>
    <mergeCell ref="ESG18:ESN18"/>
    <mergeCell ref="ESO18:ESV18"/>
    <mergeCell ref="ESW18:ETD18"/>
    <mergeCell ref="ETE18:ETL18"/>
    <mergeCell ref="ETM18:ETT18"/>
    <mergeCell ref="EQS18:EQZ18"/>
    <mergeCell ref="ERA18:ERH18"/>
    <mergeCell ref="ERI18:ERP18"/>
    <mergeCell ref="ERQ18:ERX18"/>
    <mergeCell ref="ERY18:ESF18"/>
    <mergeCell ref="EPE18:EPL18"/>
    <mergeCell ref="EPM18:EPT18"/>
    <mergeCell ref="EPU18:EQB18"/>
    <mergeCell ref="EQC18:EQJ18"/>
    <mergeCell ref="EQK18:EQR18"/>
    <mergeCell ref="ENQ18:ENX18"/>
    <mergeCell ref="ENY18:EOF18"/>
    <mergeCell ref="EOG18:EON18"/>
    <mergeCell ref="EOO18:EOV18"/>
    <mergeCell ref="EOW18:EPD18"/>
    <mergeCell ref="EYK18:EYR18"/>
    <mergeCell ref="EYS18:EYZ18"/>
    <mergeCell ref="EZA18:EZH18"/>
    <mergeCell ref="EZI18:EZP18"/>
    <mergeCell ref="EZQ18:EZX18"/>
    <mergeCell ref="EWW18:EXD18"/>
    <mergeCell ref="EXE18:EXL18"/>
    <mergeCell ref="EXM18:EXT18"/>
    <mergeCell ref="EXU18:EYB18"/>
    <mergeCell ref="EYC18:EYJ18"/>
    <mergeCell ref="EVI18:EVP18"/>
    <mergeCell ref="EVQ18:EVX18"/>
    <mergeCell ref="EVY18:EWF18"/>
    <mergeCell ref="EWG18:EWN18"/>
    <mergeCell ref="EWO18:EWV18"/>
    <mergeCell ref="ETU18:EUB18"/>
    <mergeCell ref="EUC18:EUJ18"/>
    <mergeCell ref="EUK18:EUR18"/>
    <mergeCell ref="EUS18:EUZ18"/>
    <mergeCell ref="EVA18:EVH18"/>
    <mergeCell ref="FEO18:FEV18"/>
    <mergeCell ref="FEW18:FFD18"/>
    <mergeCell ref="FFE18:FFL18"/>
    <mergeCell ref="FFM18:FFT18"/>
    <mergeCell ref="FFU18:FGB18"/>
    <mergeCell ref="FDA18:FDH18"/>
    <mergeCell ref="FDI18:FDP18"/>
    <mergeCell ref="FDQ18:FDX18"/>
    <mergeCell ref="FDY18:FEF18"/>
    <mergeCell ref="FEG18:FEN18"/>
    <mergeCell ref="FBM18:FBT18"/>
    <mergeCell ref="FBU18:FCB18"/>
    <mergeCell ref="FCC18:FCJ18"/>
    <mergeCell ref="FCK18:FCR18"/>
    <mergeCell ref="FCS18:FCZ18"/>
    <mergeCell ref="EZY18:FAF18"/>
    <mergeCell ref="FAG18:FAN18"/>
    <mergeCell ref="FAO18:FAV18"/>
    <mergeCell ref="FAW18:FBD18"/>
    <mergeCell ref="FBE18:FBL18"/>
    <mergeCell ref="FKS18:FKZ18"/>
    <mergeCell ref="FLA18:FLH18"/>
    <mergeCell ref="FLI18:FLP18"/>
    <mergeCell ref="FLQ18:FLX18"/>
    <mergeCell ref="FLY18:FMF18"/>
    <mergeCell ref="FJE18:FJL18"/>
    <mergeCell ref="FJM18:FJT18"/>
    <mergeCell ref="FJU18:FKB18"/>
    <mergeCell ref="FKC18:FKJ18"/>
    <mergeCell ref="FKK18:FKR18"/>
    <mergeCell ref="FHQ18:FHX18"/>
    <mergeCell ref="FHY18:FIF18"/>
    <mergeCell ref="FIG18:FIN18"/>
    <mergeCell ref="FIO18:FIV18"/>
    <mergeCell ref="FIW18:FJD18"/>
    <mergeCell ref="FGC18:FGJ18"/>
    <mergeCell ref="FGK18:FGR18"/>
    <mergeCell ref="FGS18:FGZ18"/>
    <mergeCell ref="FHA18:FHH18"/>
    <mergeCell ref="FHI18:FHP18"/>
    <mergeCell ref="FQW18:FRD18"/>
    <mergeCell ref="FRE18:FRL18"/>
    <mergeCell ref="FRM18:FRT18"/>
    <mergeCell ref="FRU18:FSB18"/>
    <mergeCell ref="FSC18:FSJ18"/>
    <mergeCell ref="FPI18:FPP18"/>
    <mergeCell ref="FPQ18:FPX18"/>
    <mergeCell ref="FPY18:FQF18"/>
    <mergeCell ref="FQG18:FQN18"/>
    <mergeCell ref="FQO18:FQV18"/>
    <mergeCell ref="FNU18:FOB18"/>
    <mergeCell ref="FOC18:FOJ18"/>
    <mergeCell ref="FOK18:FOR18"/>
    <mergeCell ref="FOS18:FOZ18"/>
    <mergeCell ref="FPA18:FPH18"/>
    <mergeCell ref="FMG18:FMN18"/>
    <mergeCell ref="FMO18:FMV18"/>
    <mergeCell ref="FMW18:FND18"/>
    <mergeCell ref="FNE18:FNL18"/>
    <mergeCell ref="FNM18:FNT18"/>
    <mergeCell ref="FXA18:FXH18"/>
    <mergeCell ref="FXI18:FXP18"/>
    <mergeCell ref="FXQ18:FXX18"/>
    <mergeCell ref="FXY18:FYF18"/>
    <mergeCell ref="FYG18:FYN18"/>
    <mergeCell ref="FVM18:FVT18"/>
    <mergeCell ref="FVU18:FWB18"/>
    <mergeCell ref="FWC18:FWJ18"/>
    <mergeCell ref="FWK18:FWR18"/>
    <mergeCell ref="FWS18:FWZ18"/>
    <mergeCell ref="FTY18:FUF18"/>
    <mergeCell ref="FUG18:FUN18"/>
    <mergeCell ref="FUO18:FUV18"/>
    <mergeCell ref="FUW18:FVD18"/>
    <mergeCell ref="FVE18:FVL18"/>
    <mergeCell ref="FSK18:FSR18"/>
    <mergeCell ref="FSS18:FSZ18"/>
    <mergeCell ref="FTA18:FTH18"/>
    <mergeCell ref="FTI18:FTP18"/>
    <mergeCell ref="FTQ18:FTX18"/>
    <mergeCell ref="GDE18:GDL18"/>
    <mergeCell ref="GDM18:GDT18"/>
    <mergeCell ref="GDU18:GEB18"/>
    <mergeCell ref="GEC18:GEJ18"/>
    <mergeCell ref="GEK18:GER18"/>
    <mergeCell ref="GBQ18:GBX18"/>
    <mergeCell ref="GBY18:GCF18"/>
    <mergeCell ref="GCG18:GCN18"/>
    <mergeCell ref="GCO18:GCV18"/>
    <mergeCell ref="GCW18:GDD18"/>
    <mergeCell ref="GAC18:GAJ18"/>
    <mergeCell ref="GAK18:GAR18"/>
    <mergeCell ref="GAS18:GAZ18"/>
    <mergeCell ref="GBA18:GBH18"/>
    <mergeCell ref="GBI18:GBP18"/>
    <mergeCell ref="FYO18:FYV18"/>
    <mergeCell ref="FYW18:FZD18"/>
    <mergeCell ref="FZE18:FZL18"/>
    <mergeCell ref="FZM18:FZT18"/>
    <mergeCell ref="FZU18:GAB18"/>
    <mergeCell ref="GJI18:GJP18"/>
    <mergeCell ref="GJQ18:GJX18"/>
    <mergeCell ref="GJY18:GKF18"/>
    <mergeCell ref="GKG18:GKN18"/>
    <mergeCell ref="GKO18:GKV18"/>
    <mergeCell ref="GHU18:GIB18"/>
    <mergeCell ref="GIC18:GIJ18"/>
    <mergeCell ref="GIK18:GIR18"/>
    <mergeCell ref="GIS18:GIZ18"/>
    <mergeCell ref="GJA18:GJH18"/>
    <mergeCell ref="GGG18:GGN18"/>
    <mergeCell ref="GGO18:GGV18"/>
    <mergeCell ref="GGW18:GHD18"/>
    <mergeCell ref="GHE18:GHL18"/>
    <mergeCell ref="GHM18:GHT18"/>
    <mergeCell ref="GES18:GEZ18"/>
    <mergeCell ref="GFA18:GFH18"/>
    <mergeCell ref="GFI18:GFP18"/>
    <mergeCell ref="GFQ18:GFX18"/>
    <mergeCell ref="GFY18:GGF18"/>
    <mergeCell ref="GPM18:GPT18"/>
    <mergeCell ref="GPU18:GQB18"/>
    <mergeCell ref="GQC18:GQJ18"/>
    <mergeCell ref="GQK18:GQR18"/>
    <mergeCell ref="GQS18:GQZ18"/>
    <mergeCell ref="GNY18:GOF18"/>
    <mergeCell ref="GOG18:GON18"/>
    <mergeCell ref="GOO18:GOV18"/>
    <mergeCell ref="GOW18:GPD18"/>
    <mergeCell ref="GPE18:GPL18"/>
    <mergeCell ref="GMK18:GMR18"/>
    <mergeCell ref="GMS18:GMZ18"/>
    <mergeCell ref="GNA18:GNH18"/>
    <mergeCell ref="GNI18:GNP18"/>
    <mergeCell ref="GNQ18:GNX18"/>
    <mergeCell ref="GKW18:GLD18"/>
    <mergeCell ref="GLE18:GLL18"/>
    <mergeCell ref="GLM18:GLT18"/>
    <mergeCell ref="GLU18:GMB18"/>
    <mergeCell ref="GMC18:GMJ18"/>
    <mergeCell ref="GVQ18:GVX18"/>
    <mergeCell ref="GVY18:GWF18"/>
    <mergeCell ref="GWG18:GWN18"/>
    <mergeCell ref="GWO18:GWV18"/>
    <mergeCell ref="GWW18:GXD18"/>
    <mergeCell ref="GUC18:GUJ18"/>
    <mergeCell ref="GUK18:GUR18"/>
    <mergeCell ref="GUS18:GUZ18"/>
    <mergeCell ref="GVA18:GVH18"/>
    <mergeCell ref="GVI18:GVP18"/>
    <mergeCell ref="GSO18:GSV18"/>
    <mergeCell ref="GSW18:GTD18"/>
    <mergeCell ref="GTE18:GTL18"/>
    <mergeCell ref="GTM18:GTT18"/>
    <mergeCell ref="GTU18:GUB18"/>
    <mergeCell ref="GRA18:GRH18"/>
    <mergeCell ref="GRI18:GRP18"/>
    <mergeCell ref="GRQ18:GRX18"/>
    <mergeCell ref="GRY18:GSF18"/>
    <mergeCell ref="GSG18:GSN18"/>
    <mergeCell ref="HBU18:HCB18"/>
    <mergeCell ref="HCC18:HCJ18"/>
    <mergeCell ref="HCK18:HCR18"/>
    <mergeCell ref="HCS18:HCZ18"/>
    <mergeCell ref="HDA18:HDH18"/>
    <mergeCell ref="HAG18:HAN18"/>
    <mergeCell ref="HAO18:HAV18"/>
    <mergeCell ref="HAW18:HBD18"/>
    <mergeCell ref="HBE18:HBL18"/>
    <mergeCell ref="HBM18:HBT18"/>
    <mergeCell ref="GYS18:GYZ18"/>
    <mergeCell ref="GZA18:GZH18"/>
    <mergeCell ref="GZI18:GZP18"/>
    <mergeCell ref="GZQ18:GZX18"/>
    <mergeCell ref="GZY18:HAF18"/>
    <mergeCell ref="GXE18:GXL18"/>
    <mergeCell ref="GXM18:GXT18"/>
    <mergeCell ref="GXU18:GYB18"/>
    <mergeCell ref="GYC18:GYJ18"/>
    <mergeCell ref="GYK18:GYR18"/>
    <mergeCell ref="HHY18:HIF18"/>
    <mergeCell ref="HIG18:HIN18"/>
    <mergeCell ref="HIO18:HIV18"/>
    <mergeCell ref="HIW18:HJD18"/>
    <mergeCell ref="HJE18:HJL18"/>
    <mergeCell ref="HGK18:HGR18"/>
    <mergeCell ref="HGS18:HGZ18"/>
    <mergeCell ref="HHA18:HHH18"/>
    <mergeCell ref="HHI18:HHP18"/>
    <mergeCell ref="HHQ18:HHX18"/>
    <mergeCell ref="HEW18:HFD18"/>
    <mergeCell ref="HFE18:HFL18"/>
    <mergeCell ref="HFM18:HFT18"/>
    <mergeCell ref="HFU18:HGB18"/>
    <mergeCell ref="HGC18:HGJ18"/>
    <mergeCell ref="HDI18:HDP18"/>
    <mergeCell ref="HDQ18:HDX18"/>
    <mergeCell ref="HDY18:HEF18"/>
    <mergeCell ref="HEG18:HEN18"/>
    <mergeCell ref="HEO18:HEV18"/>
    <mergeCell ref="HOC18:HOJ18"/>
    <mergeCell ref="HOK18:HOR18"/>
    <mergeCell ref="HOS18:HOZ18"/>
    <mergeCell ref="HPA18:HPH18"/>
    <mergeCell ref="HPI18:HPP18"/>
    <mergeCell ref="HMO18:HMV18"/>
    <mergeCell ref="HMW18:HND18"/>
    <mergeCell ref="HNE18:HNL18"/>
    <mergeCell ref="HNM18:HNT18"/>
    <mergeCell ref="HNU18:HOB18"/>
    <mergeCell ref="HLA18:HLH18"/>
    <mergeCell ref="HLI18:HLP18"/>
    <mergeCell ref="HLQ18:HLX18"/>
    <mergeCell ref="HLY18:HMF18"/>
    <mergeCell ref="HMG18:HMN18"/>
    <mergeCell ref="HJM18:HJT18"/>
    <mergeCell ref="HJU18:HKB18"/>
    <mergeCell ref="HKC18:HKJ18"/>
    <mergeCell ref="HKK18:HKR18"/>
    <mergeCell ref="HKS18:HKZ18"/>
    <mergeCell ref="HUG18:HUN18"/>
    <mergeCell ref="HUO18:HUV18"/>
    <mergeCell ref="HUW18:HVD18"/>
    <mergeCell ref="HVE18:HVL18"/>
    <mergeCell ref="HVM18:HVT18"/>
    <mergeCell ref="HSS18:HSZ18"/>
    <mergeCell ref="HTA18:HTH18"/>
    <mergeCell ref="HTI18:HTP18"/>
    <mergeCell ref="HTQ18:HTX18"/>
    <mergeCell ref="HTY18:HUF18"/>
    <mergeCell ref="HRE18:HRL18"/>
    <mergeCell ref="HRM18:HRT18"/>
    <mergeCell ref="HRU18:HSB18"/>
    <mergeCell ref="HSC18:HSJ18"/>
    <mergeCell ref="HSK18:HSR18"/>
    <mergeCell ref="HPQ18:HPX18"/>
    <mergeCell ref="HPY18:HQF18"/>
    <mergeCell ref="HQG18:HQN18"/>
    <mergeCell ref="HQO18:HQV18"/>
    <mergeCell ref="HQW18:HRD18"/>
    <mergeCell ref="IAK18:IAR18"/>
    <mergeCell ref="IAS18:IAZ18"/>
    <mergeCell ref="IBA18:IBH18"/>
    <mergeCell ref="IBI18:IBP18"/>
    <mergeCell ref="IBQ18:IBX18"/>
    <mergeCell ref="HYW18:HZD18"/>
    <mergeCell ref="HZE18:HZL18"/>
    <mergeCell ref="HZM18:HZT18"/>
    <mergeCell ref="HZU18:IAB18"/>
    <mergeCell ref="IAC18:IAJ18"/>
    <mergeCell ref="HXI18:HXP18"/>
    <mergeCell ref="HXQ18:HXX18"/>
    <mergeCell ref="HXY18:HYF18"/>
    <mergeCell ref="HYG18:HYN18"/>
    <mergeCell ref="HYO18:HYV18"/>
    <mergeCell ref="HVU18:HWB18"/>
    <mergeCell ref="HWC18:HWJ18"/>
    <mergeCell ref="HWK18:HWR18"/>
    <mergeCell ref="HWS18:HWZ18"/>
    <mergeCell ref="HXA18:HXH18"/>
    <mergeCell ref="IGO18:IGV18"/>
    <mergeCell ref="IGW18:IHD18"/>
    <mergeCell ref="IHE18:IHL18"/>
    <mergeCell ref="IHM18:IHT18"/>
    <mergeCell ref="IHU18:IIB18"/>
    <mergeCell ref="IFA18:IFH18"/>
    <mergeCell ref="IFI18:IFP18"/>
    <mergeCell ref="IFQ18:IFX18"/>
    <mergeCell ref="IFY18:IGF18"/>
    <mergeCell ref="IGG18:IGN18"/>
    <mergeCell ref="IDM18:IDT18"/>
    <mergeCell ref="IDU18:IEB18"/>
    <mergeCell ref="IEC18:IEJ18"/>
    <mergeCell ref="IEK18:IER18"/>
    <mergeCell ref="IES18:IEZ18"/>
    <mergeCell ref="IBY18:ICF18"/>
    <mergeCell ref="ICG18:ICN18"/>
    <mergeCell ref="ICO18:ICV18"/>
    <mergeCell ref="ICW18:IDD18"/>
    <mergeCell ref="IDE18:IDL18"/>
    <mergeCell ref="IMS18:IMZ18"/>
    <mergeCell ref="INA18:INH18"/>
    <mergeCell ref="INI18:INP18"/>
    <mergeCell ref="INQ18:INX18"/>
    <mergeCell ref="INY18:IOF18"/>
    <mergeCell ref="ILE18:ILL18"/>
    <mergeCell ref="ILM18:ILT18"/>
    <mergeCell ref="ILU18:IMB18"/>
    <mergeCell ref="IMC18:IMJ18"/>
    <mergeCell ref="IMK18:IMR18"/>
    <mergeCell ref="IJQ18:IJX18"/>
    <mergeCell ref="IJY18:IKF18"/>
    <mergeCell ref="IKG18:IKN18"/>
    <mergeCell ref="IKO18:IKV18"/>
    <mergeCell ref="IKW18:ILD18"/>
    <mergeCell ref="IIC18:IIJ18"/>
    <mergeCell ref="IIK18:IIR18"/>
    <mergeCell ref="IIS18:IIZ18"/>
    <mergeCell ref="IJA18:IJH18"/>
    <mergeCell ref="IJI18:IJP18"/>
    <mergeCell ref="ISW18:ITD18"/>
    <mergeCell ref="ITE18:ITL18"/>
    <mergeCell ref="ITM18:ITT18"/>
    <mergeCell ref="ITU18:IUB18"/>
    <mergeCell ref="IUC18:IUJ18"/>
    <mergeCell ref="IRI18:IRP18"/>
    <mergeCell ref="IRQ18:IRX18"/>
    <mergeCell ref="IRY18:ISF18"/>
    <mergeCell ref="ISG18:ISN18"/>
    <mergeCell ref="ISO18:ISV18"/>
    <mergeCell ref="IPU18:IQB18"/>
    <mergeCell ref="IQC18:IQJ18"/>
    <mergeCell ref="IQK18:IQR18"/>
    <mergeCell ref="IQS18:IQZ18"/>
    <mergeCell ref="IRA18:IRH18"/>
    <mergeCell ref="IOG18:ION18"/>
    <mergeCell ref="IOO18:IOV18"/>
    <mergeCell ref="IOW18:IPD18"/>
    <mergeCell ref="IPE18:IPL18"/>
    <mergeCell ref="IPM18:IPT18"/>
    <mergeCell ref="IZA18:IZH18"/>
    <mergeCell ref="IZI18:IZP18"/>
    <mergeCell ref="IZQ18:IZX18"/>
    <mergeCell ref="IZY18:JAF18"/>
    <mergeCell ref="JAG18:JAN18"/>
    <mergeCell ref="IXM18:IXT18"/>
    <mergeCell ref="IXU18:IYB18"/>
    <mergeCell ref="IYC18:IYJ18"/>
    <mergeCell ref="IYK18:IYR18"/>
    <mergeCell ref="IYS18:IYZ18"/>
    <mergeCell ref="IVY18:IWF18"/>
    <mergeCell ref="IWG18:IWN18"/>
    <mergeCell ref="IWO18:IWV18"/>
    <mergeCell ref="IWW18:IXD18"/>
    <mergeCell ref="IXE18:IXL18"/>
    <mergeCell ref="IUK18:IUR18"/>
    <mergeCell ref="IUS18:IUZ18"/>
    <mergeCell ref="IVA18:IVH18"/>
    <mergeCell ref="IVI18:IVP18"/>
    <mergeCell ref="IVQ18:IVX18"/>
    <mergeCell ref="JFE18:JFL18"/>
    <mergeCell ref="JFM18:JFT18"/>
    <mergeCell ref="JFU18:JGB18"/>
    <mergeCell ref="JGC18:JGJ18"/>
    <mergeCell ref="JGK18:JGR18"/>
    <mergeCell ref="JDQ18:JDX18"/>
    <mergeCell ref="JDY18:JEF18"/>
    <mergeCell ref="JEG18:JEN18"/>
    <mergeCell ref="JEO18:JEV18"/>
    <mergeCell ref="JEW18:JFD18"/>
    <mergeCell ref="JCC18:JCJ18"/>
    <mergeCell ref="JCK18:JCR18"/>
    <mergeCell ref="JCS18:JCZ18"/>
    <mergeCell ref="JDA18:JDH18"/>
    <mergeCell ref="JDI18:JDP18"/>
    <mergeCell ref="JAO18:JAV18"/>
    <mergeCell ref="JAW18:JBD18"/>
    <mergeCell ref="JBE18:JBL18"/>
    <mergeCell ref="JBM18:JBT18"/>
    <mergeCell ref="JBU18:JCB18"/>
    <mergeCell ref="JLI18:JLP18"/>
    <mergeCell ref="JLQ18:JLX18"/>
    <mergeCell ref="JLY18:JMF18"/>
    <mergeCell ref="JMG18:JMN18"/>
    <mergeCell ref="JMO18:JMV18"/>
    <mergeCell ref="JJU18:JKB18"/>
    <mergeCell ref="JKC18:JKJ18"/>
    <mergeCell ref="JKK18:JKR18"/>
    <mergeCell ref="JKS18:JKZ18"/>
    <mergeCell ref="JLA18:JLH18"/>
    <mergeCell ref="JIG18:JIN18"/>
    <mergeCell ref="JIO18:JIV18"/>
    <mergeCell ref="JIW18:JJD18"/>
    <mergeCell ref="JJE18:JJL18"/>
    <mergeCell ref="JJM18:JJT18"/>
    <mergeCell ref="JGS18:JGZ18"/>
    <mergeCell ref="JHA18:JHH18"/>
    <mergeCell ref="JHI18:JHP18"/>
    <mergeCell ref="JHQ18:JHX18"/>
    <mergeCell ref="JHY18:JIF18"/>
    <mergeCell ref="JRM18:JRT18"/>
    <mergeCell ref="JRU18:JSB18"/>
    <mergeCell ref="JSC18:JSJ18"/>
    <mergeCell ref="JSK18:JSR18"/>
    <mergeCell ref="JSS18:JSZ18"/>
    <mergeCell ref="JPY18:JQF18"/>
    <mergeCell ref="JQG18:JQN18"/>
    <mergeCell ref="JQO18:JQV18"/>
    <mergeCell ref="JQW18:JRD18"/>
    <mergeCell ref="JRE18:JRL18"/>
    <mergeCell ref="JOK18:JOR18"/>
    <mergeCell ref="JOS18:JOZ18"/>
    <mergeCell ref="JPA18:JPH18"/>
    <mergeCell ref="JPI18:JPP18"/>
    <mergeCell ref="JPQ18:JPX18"/>
    <mergeCell ref="JMW18:JND18"/>
    <mergeCell ref="JNE18:JNL18"/>
    <mergeCell ref="JNM18:JNT18"/>
    <mergeCell ref="JNU18:JOB18"/>
    <mergeCell ref="JOC18:JOJ18"/>
    <mergeCell ref="JXQ18:JXX18"/>
    <mergeCell ref="JXY18:JYF18"/>
    <mergeCell ref="JYG18:JYN18"/>
    <mergeCell ref="JYO18:JYV18"/>
    <mergeCell ref="JYW18:JZD18"/>
    <mergeCell ref="JWC18:JWJ18"/>
    <mergeCell ref="JWK18:JWR18"/>
    <mergeCell ref="JWS18:JWZ18"/>
    <mergeCell ref="JXA18:JXH18"/>
    <mergeCell ref="JXI18:JXP18"/>
    <mergeCell ref="JUO18:JUV18"/>
    <mergeCell ref="JUW18:JVD18"/>
    <mergeCell ref="JVE18:JVL18"/>
    <mergeCell ref="JVM18:JVT18"/>
    <mergeCell ref="JVU18:JWB18"/>
    <mergeCell ref="JTA18:JTH18"/>
    <mergeCell ref="JTI18:JTP18"/>
    <mergeCell ref="JTQ18:JTX18"/>
    <mergeCell ref="JTY18:JUF18"/>
    <mergeCell ref="JUG18:JUN18"/>
    <mergeCell ref="KDU18:KEB18"/>
    <mergeCell ref="KEC18:KEJ18"/>
    <mergeCell ref="KEK18:KER18"/>
    <mergeCell ref="KES18:KEZ18"/>
    <mergeCell ref="KFA18:KFH18"/>
    <mergeCell ref="KCG18:KCN18"/>
    <mergeCell ref="KCO18:KCV18"/>
    <mergeCell ref="KCW18:KDD18"/>
    <mergeCell ref="KDE18:KDL18"/>
    <mergeCell ref="KDM18:KDT18"/>
    <mergeCell ref="KAS18:KAZ18"/>
    <mergeCell ref="KBA18:KBH18"/>
    <mergeCell ref="KBI18:KBP18"/>
    <mergeCell ref="KBQ18:KBX18"/>
    <mergeCell ref="KBY18:KCF18"/>
    <mergeCell ref="JZE18:JZL18"/>
    <mergeCell ref="JZM18:JZT18"/>
    <mergeCell ref="JZU18:KAB18"/>
    <mergeCell ref="KAC18:KAJ18"/>
    <mergeCell ref="KAK18:KAR18"/>
    <mergeCell ref="KJY18:KKF18"/>
    <mergeCell ref="KKG18:KKN18"/>
    <mergeCell ref="KKO18:KKV18"/>
    <mergeCell ref="KKW18:KLD18"/>
    <mergeCell ref="KLE18:KLL18"/>
    <mergeCell ref="KIK18:KIR18"/>
    <mergeCell ref="KIS18:KIZ18"/>
    <mergeCell ref="KJA18:KJH18"/>
    <mergeCell ref="KJI18:KJP18"/>
    <mergeCell ref="KJQ18:KJX18"/>
    <mergeCell ref="KGW18:KHD18"/>
    <mergeCell ref="KHE18:KHL18"/>
    <mergeCell ref="KHM18:KHT18"/>
    <mergeCell ref="KHU18:KIB18"/>
    <mergeCell ref="KIC18:KIJ18"/>
    <mergeCell ref="KFI18:KFP18"/>
    <mergeCell ref="KFQ18:KFX18"/>
    <mergeCell ref="KFY18:KGF18"/>
    <mergeCell ref="KGG18:KGN18"/>
    <mergeCell ref="KGO18:KGV18"/>
    <mergeCell ref="KQC18:KQJ18"/>
    <mergeCell ref="KQK18:KQR18"/>
    <mergeCell ref="KQS18:KQZ18"/>
    <mergeCell ref="KRA18:KRH18"/>
    <mergeCell ref="KRI18:KRP18"/>
    <mergeCell ref="KOO18:KOV18"/>
    <mergeCell ref="KOW18:KPD18"/>
    <mergeCell ref="KPE18:KPL18"/>
    <mergeCell ref="KPM18:KPT18"/>
    <mergeCell ref="KPU18:KQB18"/>
    <mergeCell ref="KNA18:KNH18"/>
    <mergeCell ref="KNI18:KNP18"/>
    <mergeCell ref="KNQ18:KNX18"/>
    <mergeCell ref="KNY18:KOF18"/>
    <mergeCell ref="KOG18:KON18"/>
    <mergeCell ref="KLM18:KLT18"/>
    <mergeCell ref="KLU18:KMB18"/>
    <mergeCell ref="KMC18:KMJ18"/>
    <mergeCell ref="KMK18:KMR18"/>
    <mergeCell ref="KMS18:KMZ18"/>
    <mergeCell ref="KWG18:KWN18"/>
    <mergeCell ref="KWO18:KWV18"/>
    <mergeCell ref="KWW18:KXD18"/>
    <mergeCell ref="KXE18:KXL18"/>
    <mergeCell ref="KXM18:KXT18"/>
    <mergeCell ref="KUS18:KUZ18"/>
    <mergeCell ref="KVA18:KVH18"/>
    <mergeCell ref="KVI18:KVP18"/>
    <mergeCell ref="KVQ18:KVX18"/>
    <mergeCell ref="KVY18:KWF18"/>
    <mergeCell ref="KTE18:KTL18"/>
    <mergeCell ref="KTM18:KTT18"/>
    <mergeCell ref="KTU18:KUB18"/>
    <mergeCell ref="KUC18:KUJ18"/>
    <mergeCell ref="KUK18:KUR18"/>
    <mergeCell ref="KRQ18:KRX18"/>
    <mergeCell ref="KRY18:KSF18"/>
    <mergeCell ref="KSG18:KSN18"/>
    <mergeCell ref="KSO18:KSV18"/>
    <mergeCell ref="KSW18:KTD18"/>
    <mergeCell ref="LCK18:LCR18"/>
    <mergeCell ref="LCS18:LCZ18"/>
    <mergeCell ref="LDA18:LDH18"/>
    <mergeCell ref="LDI18:LDP18"/>
    <mergeCell ref="LDQ18:LDX18"/>
    <mergeCell ref="LAW18:LBD18"/>
    <mergeCell ref="LBE18:LBL18"/>
    <mergeCell ref="LBM18:LBT18"/>
    <mergeCell ref="LBU18:LCB18"/>
    <mergeCell ref="LCC18:LCJ18"/>
    <mergeCell ref="KZI18:KZP18"/>
    <mergeCell ref="KZQ18:KZX18"/>
    <mergeCell ref="KZY18:LAF18"/>
    <mergeCell ref="LAG18:LAN18"/>
    <mergeCell ref="LAO18:LAV18"/>
    <mergeCell ref="KXU18:KYB18"/>
    <mergeCell ref="KYC18:KYJ18"/>
    <mergeCell ref="KYK18:KYR18"/>
    <mergeCell ref="KYS18:KYZ18"/>
    <mergeCell ref="KZA18:KZH18"/>
    <mergeCell ref="LIO18:LIV18"/>
    <mergeCell ref="LIW18:LJD18"/>
    <mergeCell ref="LJE18:LJL18"/>
    <mergeCell ref="LJM18:LJT18"/>
    <mergeCell ref="LJU18:LKB18"/>
    <mergeCell ref="LHA18:LHH18"/>
    <mergeCell ref="LHI18:LHP18"/>
    <mergeCell ref="LHQ18:LHX18"/>
    <mergeCell ref="LHY18:LIF18"/>
    <mergeCell ref="LIG18:LIN18"/>
    <mergeCell ref="LFM18:LFT18"/>
    <mergeCell ref="LFU18:LGB18"/>
    <mergeCell ref="LGC18:LGJ18"/>
    <mergeCell ref="LGK18:LGR18"/>
    <mergeCell ref="LGS18:LGZ18"/>
    <mergeCell ref="LDY18:LEF18"/>
    <mergeCell ref="LEG18:LEN18"/>
    <mergeCell ref="LEO18:LEV18"/>
    <mergeCell ref="LEW18:LFD18"/>
    <mergeCell ref="LFE18:LFL18"/>
    <mergeCell ref="LOS18:LOZ18"/>
    <mergeCell ref="LPA18:LPH18"/>
    <mergeCell ref="LPI18:LPP18"/>
    <mergeCell ref="LPQ18:LPX18"/>
    <mergeCell ref="LPY18:LQF18"/>
    <mergeCell ref="LNE18:LNL18"/>
    <mergeCell ref="LNM18:LNT18"/>
    <mergeCell ref="LNU18:LOB18"/>
    <mergeCell ref="LOC18:LOJ18"/>
    <mergeCell ref="LOK18:LOR18"/>
    <mergeCell ref="LLQ18:LLX18"/>
    <mergeCell ref="LLY18:LMF18"/>
    <mergeCell ref="LMG18:LMN18"/>
    <mergeCell ref="LMO18:LMV18"/>
    <mergeCell ref="LMW18:LND18"/>
    <mergeCell ref="LKC18:LKJ18"/>
    <mergeCell ref="LKK18:LKR18"/>
    <mergeCell ref="LKS18:LKZ18"/>
    <mergeCell ref="LLA18:LLH18"/>
    <mergeCell ref="LLI18:LLP18"/>
    <mergeCell ref="LUW18:LVD18"/>
    <mergeCell ref="LVE18:LVL18"/>
    <mergeCell ref="LVM18:LVT18"/>
    <mergeCell ref="LVU18:LWB18"/>
    <mergeCell ref="LWC18:LWJ18"/>
    <mergeCell ref="LTI18:LTP18"/>
    <mergeCell ref="LTQ18:LTX18"/>
    <mergeCell ref="LTY18:LUF18"/>
    <mergeCell ref="LUG18:LUN18"/>
    <mergeCell ref="LUO18:LUV18"/>
    <mergeCell ref="LRU18:LSB18"/>
    <mergeCell ref="LSC18:LSJ18"/>
    <mergeCell ref="LSK18:LSR18"/>
    <mergeCell ref="LSS18:LSZ18"/>
    <mergeCell ref="LTA18:LTH18"/>
    <mergeCell ref="LQG18:LQN18"/>
    <mergeCell ref="LQO18:LQV18"/>
    <mergeCell ref="LQW18:LRD18"/>
    <mergeCell ref="LRE18:LRL18"/>
    <mergeCell ref="LRM18:LRT18"/>
    <mergeCell ref="MBA18:MBH18"/>
    <mergeCell ref="MBI18:MBP18"/>
    <mergeCell ref="MBQ18:MBX18"/>
    <mergeCell ref="MBY18:MCF18"/>
    <mergeCell ref="MCG18:MCN18"/>
    <mergeCell ref="LZM18:LZT18"/>
    <mergeCell ref="LZU18:MAB18"/>
    <mergeCell ref="MAC18:MAJ18"/>
    <mergeCell ref="MAK18:MAR18"/>
    <mergeCell ref="MAS18:MAZ18"/>
    <mergeCell ref="LXY18:LYF18"/>
    <mergeCell ref="LYG18:LYN18"/>
    <mergeCell ref="LYO18:LYV18"/>
    <mergeCell ref="LYW18:LZD18"/>
    <mergeCell ref="LZE18:LZL18"/>
    <mergeCell ref="LWK18:LWR18"/>
    <mergeCell ref="LWS18:LWZ18"/>
    <mergeCell ref="LXA18:LXH18"/>
    <mergeCell ref="LXI18:LXP18"/>
    <mergeCell ref="LXQ18:LXX18"/>
    <mergeCell ref="MHE18:MHL18"/>
    <mergeCell ref="MHM18:MHT18"/>
    <mergeCell ref="MHU18:MIB18"/>
    <mergeCell ref="MIC18:MIJ18"/>
    <mergeCell ref="MIK18:MIR18"/>
    <mergeCell ref="MFQ18:MFX18"/>
    <mergeCell ref="MFY18:MGF18"/>
    <mergeCell ref="MGG18:MGN18"/>
    <mergeCell ref="MGO18:MGV18"/>
    <mergeCell ref="MGW18:MHD18"/>
    <mergeCell ref="MEC18:MEJ18"/>
    <mergeCell ref="MEK18:MER18"/>
    <mergeCell ref="MES18:MEZ18"/>
    <mergeCell ref="MFA18:MFH18"/>
    <mergeCell ref="MFI18:MFP18"/>
    <mergeCell ref="MCO18:MCV18"/>
    <mergeCell ref="MCW18:MDD18"/>
    <mergeCell ref="MDE18:MDL18"/>
    <mergeCell ref="MDM18:MDT18"/>
    <mergeCell ref="MDU18:MEB18"/>
    <mergeCell ref="MNI18:MNP18"/>
    <mergeCell ref="MNQ18:MNX18"/>
    <mergeCell ref="MNY18:MOF18"/>
    <mergeCell ref="MOG18:MON18"/>
    <mergeCell ref="MOO18:MOV18"/>
    <mergeCell ref="MLU18:MMB18"/>
    <mergeCell ref="MMC18:MMJ18"/>
    <mergeCell ref="MMK18:MMR18"/>
    <mergeCell ref="MMS18:MMZ18"/>
    <mergeCell ref="MNA18:MNH18"/>
    <mergeCell ref="MKG18:MKN18"/>
    <mergeCell ref="MKO18:MKV18"/>
    <mergeCell ref="MKW18:MLD18"/>
    <mergeCell ref="MLE18:MLL18"/>
    <mergeCell ref="MLM18:MLT18"/>
    <mergeCell ref="MIS18:MIZ18"/>
    <mergeCell ref="MJA18:MJH18"/>
    <mergeCell ref="MJI18:MJP18"/>
    <mergeCell ref="MJQ18:MJX18"/>
    <mergeCell ref="MJY18:MKF18"/>
    <mergeCell ref="MTM18:MTT18"/>
    <mergeCell ref="MTU18:MUB18"/>
    <mergeCell ref="MUC18:MUJ18"/>
    <mergeCell ref="MUK18:MUR18"/>
    <mergeCell ref="MUS18:MUZ18"/>
    <mergeCell ref="MRY18:MSF18"/>
    <mergeCell ref="MSG18:MSN18"/>
    <mergeCell ref="MSO18:MSV18"/>
    <mergeCell ref="MSW18:MTD18"/>
    <mergeCell ref="MTE18:MTL18"/>
    <mergeCell ref="MQK18:MQR18"/>
    <mergeCell ref="MQS18:MQZ18"/>
    <mergeCell ref="MRA18:MRH18"/>
    <mergeCell ref="MRI18:MRP18"/>
    <mergeCell ref="MRQ18:MRX18"/>
    <mergeCell ref="MOW18:MPD18"/>
    <mergeCell ref="MPE18:MPL18"/>
    <mergeCell ref="MPM18:MPT18"/>
    <mergeCell ref="MPU18:MQB18"/>
    <mergeCell ref="MQC18:MQJ18"/>
    <mergeCell ref="MZQ18:MZX18"/>
    <mergeCell ref="MZY18:NAF18"/>
    <mergeCell ref="NAG18:NAN18"/>
    <mergeCell ref="NAO18:NAV18"/>
    <mergeCell ref="NAW18:NBD18"/>
    <mergeCell ref="MYC18:MYJ18"/>
    <mergeCell ref="MYK18:MYR18"/>
    <mergeCell ref="MYS18:MYZ18"/>
    <mergeCell ref="MZA18:MZH18"/>
    <mergeCell ref="MZI18:MZP18"/>
    <mergeCell ref="MWO18:MWV18"/>
    <mergeCell ref="MWW18:MXD18"/>
    <mergeCell ref="MXE18:MXL18"/>
    <mergeCell ref="MXM18:MXT18"/>
    <mergeCell ref="MXU18:MYB18"/>
    <mergeCell ref="MVA18:MVH18"/>
    <mergeCell ref="MVI18:MVP18"/>
    <mergeCell ref="MVQ18:MVX18"/>
    <mergeCell ref="MVY18:MWF18"/>
    <mergeCell ref="MWG18:MWN18"/>
    <mergeCell ref="NFU18:NGB18"/>
    <mergeCell ref="NGC18:NGJ18"/>
    <mergeCell ref="NGK18:NGR18"/>
    <mergeCell ref="NGS18:NGZ18"/>
    <mergeCell ref="NHA18:NHH18"/>
    <mergeCell ref="NEG18:NEN18"/>
    <mergeCell ref="NEO18:NEV18"/>
    <mergeCell ref="NEW18:NFD18"/>
    <mergeCell ref="NFE18:NFL18"/>
    <mergeCell ref="NFM18:NFT18"/>
    <mergeCell ref="NCS18:NCZ18"/>
    <mergeCell ref="NDA18:NDH18"/>
    <mergeCell ref="NDI18:NDP18"/>
    <mergeCell ref="NDQ18:NDX18"/>
    <mergeCell ref="NDY18:NEF18"/>
    <mergeCell ref="NBE18:NBL18"/>
    <mergeCell ref="NBM18:NBT18"/>
    <mergeCell ref="NBU18:NCB18"/>
    <mergeCell ref="NCC18:NCJ18"/>
    <mergeCell ref="NCK18:NCR18"/>
    <mergeCell ref="NLY18:NMF18"/>
    <mergeCell ref="NMG18:NMN18"/>
    <mergeCell ref="NMO18:NMV18"/>
    <mergeCell ref="NMW18:NND18"/>
    <mergeCell ref="NNE18:NNL18"/>
    <mergeCell ref="NKK18:NKR18"/>
    <mergeCell ref="NKS18:NKZ18"/>
    <mergeCell ref="NLA18:NLH18"/>
    <mergeCell ref="NLI18:NLP18"/>
    <mergeCell ref="NLQ18:NLX18"/>
    <mergeCell ref="NIW18:NJD18"/>
    <mergeCell ref="NJE18:NJL18"/>
    <mergeCell ref="NJM18:NJT18"/>
    <mergeCell ref="NJU18:NKB18"/>
    <mergeCell ref="NKC18:NKJ18"/>
    <mergeCell ref="NHI18:NHP18"/>
    <mergeCell ref="NHQ18:NHX18"/>
    <mergeCell ref="NHY18:NIF18"/>
    <mergeCell ref="NIG18:NIN18"/>
    <mergeCell ref="NIO18:NIV18"/>
    <mergeCell ref="NSC18:NSJ18"/>
    <mergeCell ref="NSK18:NSR18"/>
    <mergeCell ref="NSS18:NSZ18"/>
    <mergeCell ref="NTA18:NTH18"/>
    <mergeCell ref="NTI18:NTP18"/>
    <mergeCell ref="NQO18:NQV18"/>
    <mergeCell ref="NQW18:NRD18"/>
    <mergeCell ref="NRE18:NRL18"/>
    <mergeCell ref="NRM18:NRT18"/>
    <mergeCell ref="NRU18:NSB18"/>
    <mergeCell ref="NPA18:NPH18"/>
    <mergeCell ref="NPI18:NPP18"/>
    <mergeCell ref="NPQ18:NPX18"/>
    <mergeCell ref="NPY18:NQF18"/>
    <mergeCell ref="NQG18:NQN18"/>
    <mergeCell ref="NNM18:NNT18"/>
    <mergeCell ref="NNU18:NOB18"/>
    <mergeCell ref="NOC18:NOJ18"/>
    <mergeCell ref="NOK18:NOR18"/>
    <mergeCell ref="NOS18:NOZ18"/>
    <mergeCell ref="NYG18:NYN18"/>
    <mergeCell ref="NYO18:NYV18"/>
    <mergeCell ref="NYW18:NZD18"/>
    <mergeCell ref="NZE18:NZL18"/>
    <mergeCell ref="NZM18:NZT18"/>
    <mergeCell ref="NWS18:NWZ18"/>
    <mergeCell ref="NXA18:NXH18"/>
    <mergeCell ref="NXI18:NXP18"/>
    <mergeCell ref="NXQ18:NXX18"/>
    <mergeCell ref="NXY18:NYF18"/>
    <mergeCell ref="NVE18:NVL18"/>
    <mergeCell ref="NVM18:NVT18"/>
    <mergeCell ref="NVU18:NWB18"/>
    <mergeCell ref="NWC18:NWJ18"/>
    <mergeCell ref="NWK18:NWR18"/>
    <mergeCell ref="NTQ18:NTX18"/>
    <mergeCell ref="NTY18:NUF18"/>
    <mergeCell ref="NUG18:NUN18"/>
    <mergeCell ref="NUO18:NUV18"/>
    <mergeCell ref="NUW18:NVD18"/>
    <mergeCell ref="OEK18:OER18"/>
    <mergeCell ref="OES18:OEZ18"/>
    <mergeCell ref="OFA18:OFH18"/>
    <mergeCell ref="OFI18:OFP18"/>
    <mergeCell ref="OFQ18:OFX18"/>
    <mergeCell ref="OCW18:ODD18"/>
    <mergeCell ref="ODE18:ODL18"/>
    <mergeCell ref="ODM18:ODT18"/>
    <mergeCell ref="ODU18:OEB18"/>
    <mergeCell ref="OEC18:OEJ18"/>
    <mergeCell ref="OBI18:OBP18"/>
    <mergeCell ref="OBQ18:OBX18"/>
    <mergeCell ref="OBY18:OCF18"/>
    <mergeCell ref="OCG18:OCN18"/>
    <mergeCell ref="OCO18:OCV18"/>
    <mergeCell ref="NZU18:OAB18"/>
    <mergeCell ref="OAC18:OAJ18"/>
    <mergeCell ref="OAK18:OAR18"/>
    <mergeCell ref="OAS18:OAZ18"/>
    <mergeCell ref="OBA18:OBH18"/>
    <mergeCell ref="OKO18:OKV18"/>
    <mergeCell ref="OKW18:OLD18"/>
    <mergeCell ref="OLE18:OLL18"/>
    <mergeCell ref="OLM18:OLT18"/>
    <mergeCell ref="OLU18:OMB18"/>
    <mergeCell ref="OJA18:OJH18"/>
    <mergeCell ref="OJI18:OJP18"/>
    <mergeCell ref="OJQ18:OJX18"/>
    <mergeCell ref="OJY18:OKF18"/>
    <mergeCell ref="OKG18:OKN18"/>
    <mergeCell ref="OHM18:OHT18"/>
    <mergeCell ref="OHU18:OIB18"/>
    <mergeCell ref="OIC18:OIJ18"/>
    <mergeCell ref="OIK18:OIR18"/>
    <mergeCell ref="OIS18:OIZ18"/>
    <mergeCell ref="OFY18:OGF18"/>
    <mergeCell ref="OGG18:OGN18"/>
    <mergeCell ref="OGO18:OGV18"/>
    <mergeCell ref="OGW18:OHD18"/>
    <mergeCell ref="OHE18:OHL18"/>
    <mergeCell ref="OQS18:OQZ18"/>
    <mergeCell ref="ORA18:ORH18"/>
    <mergeCell ref="ORI18:ORP18"/>
    <mergeCell ref="ORQ18:ORX18"/>
    <mergeCell ref="ORY18:OSF18"/>
    <mergeCell ref="OPE18:OPL18"/>
    <mergeCell ref="OPM18:OPT18"/>
    <mergeCell ref="OPU18:OQB18"/>
    <mergeCell ref="OQC18:OQJ18"/>
    <mergeCell ref="OQK18:OQR18"/>
    <mergeCell ref="ONQ18:ONX18"/>
    <mergeCell ref="ONY18:OOF18"/>
    <mergeCell ref="OOG18:OON18"/>
    <mergeCell ref="OOO18:OOV18"/>
    <mergeCell ref="OOW18:OPD18"/>
    <mergeCell ref="OMC18:OMJ18"/>
    <mergeCell ref="OMK18:OMR18"/>
    <mergeCell ref="OMS18:OMZ18"/>
    <mergeCell ref="ONA18:ONH18"/>
    <mergeCell ref="ONI18:ONP18"/>
    <mergeCell ref="OWW18:OXD18"/>
    <mergeCell ref="OXE18:OXL18"/>
    <mergeCell ref="OXM18:OXT18"/>
    <mergeCell ref="OXU18:OYB18"/>
    <mergeCell ref="OYC18:OYJ18"/>
    <mergeCell ref="OVI18:OVP18"/>
    <mergeCell ref="OVQ18:OVX18"/>
    <mergeCell ref="OVY18:OWF18"/>
    <mergeCell ref="OWG18:OWN18"/>
    <mergeCell ref="OWO18:OWV18"/>
    <mergeCell ref="OTU18:OUB18"/>
    <mergeCell ref="OUC18:OUJ18"/>
    <mergeCell ref="OUK18:OUR18"/>
    <mergeCell ref="OUS18:OUZ18"/>
    <mergeCell ref="OVA18:OVH18"/>
    <mergeCell ref="OSG18:OSN18"/>
    <mergeCell ref="OSO18:OSV18"/>
    <mergeCell ref="OSW18:OTD18"/>
    <mergeCell ref="OTE18:OTL18"/>
    <mergeCell ref="OTM18:OTT18"/>
    <mergeCell ref="PDA18:PDH18"/>
    <mergeCell ref="PDI18:PDP18"/>
    <mergeCell ref="PDQ18:PDX18"/>
    <mergeCell ref="PDY18:PEF18"/>
    <mergeCell ref="PEG18:PEN18"/>
    <mergeCell ref="PBM18:PBT18"/>
    <mergeCell ref="PBU18:PCB18"/>
    <mergeCell ref="PCC18:PCJ18"/>
    <mergeCell ref="PCK18:PCR18"/>
    <mergeCell ref="PCS18:PCZ18"/>
    <mergeCell ref="OZY18:PAF18"/>
    <mergeCell ref="PAG18:PAN18"/>
    <mergeCell ref="PAO18:PAV18"/>
    <mergeCell ref="PAW18:PBD18"/>
    <mergeCell ref="PBE18:PBL18"/>
    <mergeCell ref="OYK18:OYR18"/>
    <mergeCell ref="OYS18:OYZ18"/>
    <mergeCell ref="OZA18:OZH18"/>
    <mergeCell ref="OZI18:OZP18"/>
    <mergeCell ref="OZQ18:OZX18"/>
    <mergeCell ref="PJE18:PJL18"/>
    <mergeCell ref="PJM18:PJT18"/>
    <mergeCell ref="PJU18:PKB18"/>
    <mergeCell ref="PKC18:PKJ18"/>
    <mergeCell ref="PKK18:PKR18"/>
    <mergeCell ref="PHQ18:PHX18"/>
    <mergeCell ref="PHY18:PIF18"/>
    <mergeCell ref="PIG18:PIN18"/>
    <mergeCell ref="PIO18:PIV18"/>
    <mergeCell ref="PIW18:PJD18"/>
    <mergeCell ref="PGC18:PGJ18"/>
    <mergeCell ref="PGK18:PGR18"/>
    <mergeCell ref="PGS18:PGZ18"/>
    <mergeCell ref="PHA18:PHH18"/>
    <mergeCell ref="PHI18:PHP18"/>
    <mergeCell ref="PEO18:PEV18"/>
    <mergeCell ref="PEW18:PFD18"/>
    <mergeCell ref="PFE18:PFL18"/>
    <mergeCell ref="PFM18:PFT18"/>
    <mergeCell ref="PFU18:PGB18"/>
    <mergeCell ref="PPI18:PPP18"/>
    <mergeCell ref="PPQ18:PPX18"/>
    <mergeCell ref="PPY18:PQF18"/>
    <mergeCell ref="PQG18:PQN18"/>
    <mergeCell ref="PQO18:PQV18"/>
    <mergeCell ref="PNU18:POB18"/>
    <mergeCell ref="POC18:POJ18"/>
    <mergeCell ref="POK18:POR18"/>
    <mergeCell ref="POS18:POZ18"/>
    <mergeCell ref="PPA18:PPH18"/>
    <mergeCell ref="PMG18:PMN18"/>
    <mergeCell ref="PMO18:PMV18"/>
    <mergeCell ref="PMW18:PND18"/>
    <mergeCell ref="PNE18:PNL18"/>
    <mergeCell ref="PNM18:PNT18"/>
    <mergeCell ref="PKS18:PKZ18"/>
    <mergeCell ref="PLA18:PLH18"/>
    <mergeCell ref="PLI18:PLP18"/>
    <mergeCell ref="PLQ18:PLX18"/>
    <mergeCell ref="PLY18:PMF18"/>
    <mergeCell ref="PVM18:PVT18"/>
    <mergeCell ref="PVU18:PWB18"/>
    <mergeCell ref="PWC18:PWJ18"/>
    <mergeCell ref="PWK18:PWR18"/>
    <mergeCell ref="PWS18:PWZ18"/>
    <mergeCell ref="PTY18:PUF18"/>
    <mergeCell ref="PUG18:PUN18"/>
    <mergeCell ref="PUO18:PUV18"/>
    <mergeCell ref="PUW18:PVD18"/>
    <mergeCell ref="PVE18:PVL18"/>
    <mergeCell ref="PSK18:PSR18"/>
    <mergeCell ref="PSS18:PSZ18"/>
    <mergeCell ref="PTA18:PTH18"/>
    <mergeCell ref="PTI18:PTP18"/>
    <mergeCell ref="PTQ18:PTX18"/>
    <mergeCell ref="PQW18:PRD18"/>
    <mergeCell ref="PRE18:PRL18"/>
    <mergeCell ref="PRM18:PRT18"/>
    <mergeCell ref="PRU18:PSB18"/>
    <mergeCell ref="PSC18:PSJ18"/>
    <mergeCell ref="QBQ18:QBX18"/>
    <mergeCell ref="QBY18:QCF18"/>
    <mergeCell ref="QCG18:QCN18"/>
    <mergeCell ref="QCO18:QCV18"/>
    <mergeCell ref="QCW18:QDD18"/>
    <mergeCell ref="QAC18:QAJ18"/>
    <mergeCell ref="QAK18:QAR18"/>
    <mergeCell ref="QAS18:QAZ18"/>
    <mergeCell ref="QBA18:QBH18"/>
    <mergeCell ref="QBI18:QBP18"/>
    <mergeCell ref="PYO18:PYV18"/>
    <mergeCell ref="PYW18:PZD18"/>
    <mergeCell ref="PZE18:PZL18"/>
    <mergeCell ref="PZM18:PZT18"/>
    <mergeCell ref="PZU18:QAB18"/>
    <mergeCell ref="PXA18:PXH18"/>
    <mergeCell ref="PXI18:PXP18"/>
    <mergeCell ref="PXQ18:PXX18"/>
    <mergeCell ref="PXY18:PYF18"/>
    <mergeCell ref="PYG18:PYN18"/>
    <mergeCell ref="QHU18:QIB18"/>
    <mergeCell ref="QIC18:QIJ18"/>
    <mergeCell ref="QIK18:QIR18"/>
    <mergeCell ref="QIS18:QIZ18"/>
    <mergeCell ref="QJA18:QJH18"/>
    <mergeCell ref="QGG18:QGN18"/>
    <mergeCell ref="QGO18:QGV18"/>
    <mergeCell ref="QGW18:QHD18"/>
    <mergeCell ref="QHE18:QHL18"/>
    <mergeCell ref="QHM18:QHT18"/>
    <mergeCell ref="QES18:QEZ18"/>
    <mergeCell ref="QFA18:QFH18"/>
    <mergeCell ref="QFI18:QFP18"/>
    <mergeCell ref="QFQ18:QFX18"/>
    <mergeCell ref="QFY18:QGF18"/>
    <mergeCell ref="QDE18:QDL18"/>
    <mergeCell ref="QDM18:QDT18"/>
    <mergeCell ref="QDU18:QEB18"/>
    <mergeCell ref="QEC18:QEJ18"/>
    <mergeCell ref="QEK18:QER18"/>
    <mergeCell ref="QNY18:QOF18"/>
    <mergeCell ref="QOG18:QON18"/>
    <mergeCell ref="QOO18:QOV18"/>
    <mergeCell ref="QOW18:QPD18"/>
    <mergeCell ref="QPE18:QPL18"/>
    <mergeCell ref="QMK18:QMR18"/>
    <mergeCell ref="QMS18:QMZ18"/>
    <mergeCell ref="QNA18:QNH18"/>
    <mergeCell ref="QNI18:QNP18"/>
    <mergeCell ref="QNQ18:QNX18"/>
    <mergeCell ref="QKW18:QLD18"/>
    <mergeCell ref="QLE18:QLL18"/>
    <mergeCell ref="QLM18:QLT18"/>
    <mergeCell ref="QLU18:QMB18"/>
    <mergeCell ref="QMC18:QMJ18"/>
    <mergeCell ref="QJI18:QJP18"/>
    <mergeCell ref="QJQ18:QJX18"/>
    <mergeCell ref="QJY18:QKF18"/>
    <mergeCell ref="QKG18:QKN18"/>
    <mergeCell ref="QKO18:QKV18"/>
    <mergeCell ref="QUC18:QUJ18"/>
    <mergeCell ref="QUK18:QUR18"/>
    <mergeCell ref="QUS18:QUZ18"/>
    <mergeCell ref="QVA18:QVH18"/>
    <mergeCell ref="QVI18:QVP18"/>
    <mergeCell ref="QSO18:QSV18"/>
    <mergeCell ref="QSW18:QTD18"/>
    <mergeCell ref="QTE18:QTL18"/>
    <mergeCell ref="QTM18:QTT18"/>
    <mergeCell ref="QTU18:QUB18"/>
    <mergeCell ref="QRA18:QRH18"/>
    <mergeCell ref="QRI18:QRP18"/>
    <mergeCell ref="QRQ18:QRX18"/>
    <mergeCell ref="QRY18:QSF18"/>
    <mergeCell ref="QSG18:QSN18"/>
    <mergeCell ref="QPM18:QPT18"/>
    <mergeCell ref="QPU18:QQB18"/>
    <mergeCell ref="QQC18:QQJ18"/>
    <mergeCell ref="QQK18:QQR18"/>
    <mergeCell ref="QQS18:QQZ18"/>
    <mergeCell ref="RAG18:RAN18"/>
    <mergeCell ref="RAO18:RAV18"/>
    <mergeCell ref="RAW18:RBD18"/>
    <mergeCell ref="RBE18:RBL18"/>
    <mergeCell ref="RBM18:RBT18"/>
    <mergeCell ref="QYS18:QYZ18"/>
    <mergeCell ref="QZA18:QZH18"/>
    <mergeCell ref="QZI18:QZP18"/>
    <mergeCell ref="QZQ18:QZX18"/>
    <mergeCell ref="QZY18:RAF18"/>
    <mergeCell ref="QXE18:QXL18"/>
    <mergeCell ref="QXM18:QXT18"/>
    <mergeCell ref="QXU18:QYB18"/>
    <mergeCell ref="QYC18:QYJ18"/>
    <mergeCell ref="QYK18:QYR18"/>
    <mergeCell ref="QVQ18:QVX18"/>
    <mergeCell ref="QVY18:QWF18"/>
    <mergeCell ref="QWG18:QWN18"/>
    <mergeCell ref="QWO18:QWV18"/>
    <mergeCell ref="QWW18:QXD18"/>
    <mergeCell ref="RGK18:RGR18"/>
    <mergeCell ref="RGS18:RGZ18"/>
    <mergeCell ref="RHA18:RHH18"/>
    <mergeCell ref="RHI18:RHP18"/>
    <mergeCell ref="RHQ18:RHX18"/>
    <mergeCell ref="REW18:RFD18"/>
    <mergeCell ref="RFE18:RFL18"/>
    <mergeCell ref="RFM18:RFT18"/>
    <mergeCell ref="RFU18:RGB18"/>
    <mergeCell ref="RGC18:RGJ18"/>
    <mergeCell ref="RDI18:RDP18"/>
    <mergeCell ref="RDQ18:RDX18"/>
    <mergeCell ref="RDY18:REF18"/>
    <mergeCell ref="REG18:REN18"/>
    <mergeCell ref="REO18:REV18"/>
    <mergeCell ref="RBU18:RCB18"/>
    <mergeCell ref="RCC18:RCJ18"/>
    <mergeCell ref="RCK18:RCR18"/>
    <mergeCell ref="RCS18:RCZ18"/>
    <mergeCell ref="RDA18:RDH18"/>
    <mergeCell ref="RMO18:RMV18"/>
    <mergeCell ref="RMW18:RND18"/>
    <mergeCell ref="RNE18:RNL18"/>
    <mergeCell ref="RNM18:RNT18"/>
    <mergeCell ref="RNU18:ROB18"/>
    <mergeCell ref="RLA18:RLH18"/>
    <mergeCell ref="RLI18:RLP18"/>
    <mergeCell ref="RLQ18:RLX18"/>
    <mergeCell ref="RLY18:RMF18"/>
    <mergeCell ref="RMG18:RMN18"/>
    <mergeCell ref="RJM18:RJT18"/>
    <mergeCell ref="RJU18:RKB18"/>
    <mergeCell ref="RKC18:RKJ18"/>
    <mergeCell ref="RKK18:RKR18"/>
    <mergeCell ref="RKS18:RKZ18"/>
    <mergeCell ref="RHY18:RIF18"/>
    <mergeCell ref="RIG18:RIN18"/>
    <mergeCell ref="RIO18:RIV18"/>
    <mergeCell ref="RIW18:RJD18"/>
    <mergeCell ref="RJE18:RJL18"/>
    <mergeCell ref="RSS18:RSZ18"/>
    <mergeCell ref="RTA18:RTH18"/>
    <mergeCell ref="RTI18:RTP18"/>
    <mergeCell ref="RTQ18:RTX18"/>
    <mergeCell ref="RTY18:RUF18"/>
    <mergeCell ref="RRE18:RRL18"/>
    <mergeCell ref="RRM18:RRT18"/>
    <mergeCell ref="RRU18:RSB18"/>
    <mergeCell ref="RSC18:RSJ18"/>
    <mergeCell ref="RSK18:RSR18"/>
    <mergeCell ref="RPQ18:RPX18"/>
    <mergeCell ref="RPY18:RQF18"/>
    <mergeCell ref="RQG18:RQN18"/>
    <mergeCell ref="RQO18:RQV18"/>
    <mergeCell ref="RQW18:RRD18"/>
    <mergeCell ref="ROC18:ROJ18"/>
    <mergeCell ref="ROK18:ROR18"/>
    <mergeCell ref="ROS18:ROZ18"/>
    <mergeCell ref="RPA18:RPH18"/>
    <mergeCell ref="RPI18:RPP18"/>
    <mergeCell ref="RYW18:RZD18"/>
    <mergeCell ref="RZE18:RZL18"/>
    <mergeCell ref="RZM18:RZT18"/>
    <mergeCell ref="RZU18:SAB18"/>
    <mergeCell ref="SAC18:SAJ18"/>
    <mergeCell ref="RXI18:RXP18"/>
    <mergeCell ref="RXQ18:RXX18"/>
    <mergeCell ref="RXY18:RYF18"/>
    <mergeCell ref="RYG18:RYN18"/>
    <mergeCell ref="RYO18:RYV18"/>
    <mergeCell ref="RVU18:RWB18"/>
    <mergeCell ref="RWC18:RWJ18"/>
    <mergeCell ref="RWK18:RWR18"/>
    <mergeCell ref="RWS18:RWZ18"/>
    <mergeCell ref="RXA18:RXH18"/>
    <mergeCell ref="RUG18:RUN18"/>
    <mergeCell ref="RUO18:RUV18"/>
    <mergeCell ref="RUW18:RVD18"/>
    <mergeCell ref="RVE18:RVL18"/>
    <mergeCell ref="RVM18:RVT18"/>
    <mergeCell ref="SFA18:SFH18"/>
    <mergeCell ref="SFI18:SFP18"/>
    <mergeCell ref="SFQ18:SFX18"/>
    <mergeCell ref="SFY18:SGF18"/>
    <mergeCell ref="SGG18:SGN18"/>
    <mergeCell ref="SDM18:SDT18"/>
    <mergeCell ref="SDU18:SEB18"/>
    <mergeCell ref="SEC18:SEJ18"/>
    <mergeCell ref="SEK18:SER18"/>
    <mergeCell ref="SES18:SEZ18"/>
    <mergeCell ref="SBY18:SCF18"/>
    <mergeCell ref="SCG18:SCN18"/>
    <mergeCell ref="SCO18:SCV18"/>
    <mergeCell ref="SCW18:SDD18"/>
    <mergeCell ref="SDE18:SDL18"/>
    <mergeCell ref="SAK18:SAR18"/>
    <mergeCell ref="SAS18:SAZ18"/>
    <mergeCell ref="SBA18:SBH18"/>
    <mergeCell ref="SBI18:SBP18"/>
    <mergeCell ref="SBQ18:SBX18"/>
    <mergeCell ref="SLE18:SLL18"/>
    <mergeCell ref="SLM18:SLT18"/>
    <mergeCell ref="SLU18:SMB18"/>
    <mergeCell ref="SMC18:SMJ18"/>
    <mergeCell ref="SMK18:SMR18"/>
    <mergeCell ref="SJQ18:SJX18"/>
    <mergeCell ref="SJY18:SKF18"/>
    <mergeCell ref="SKG18:SKN18"/>
    <mergeCell ref="SKO18:SKV18"/>
    <mergeCell ref="SKW18:SLD18"/>
    <mergeCell ref="SIC18:SIJ18"/>
    <mergeCell ref="SIK18:SIR18"/>
    <mergeCell ref="SIS18:SIZ18"/>
    <mergeCell ref="SJA18:SJH18"/>
    <mergeCell ref="SJI18:SJP18"/>
    <mergeCell ref="SGO18:SGV18"/>
    <mergeCell ref="SGW18:SHD18"/>
    <mergeCell ref="SHE18:SHL18"/>
    <mergeCell ref="SHM18:SHT18"/>
    <mergeCell ref="SHU18:SIB18"/>
    <mergeCell ref="SRI18:SRP18"/>
    <mergeCell ref="SRQ18:SRX18"/>
    <mergeCell ref="SRY18:SSF18"/>
    <mergeCell ref="SSG18:SSN18"/>
    <mergeCell ref="SSO18:SSV18"/>
    <mergeCell ref="SPU18:SQB18"/>
    <mergeCell ref="SQC18:SQJ18"/>
    <mergeCell ref="SQK18:SQR18"/>
    <mergeCell ref="SQS18:SQZ18"/>
    <mergeCell ref="SRA18:SRH18"/>
    <mergeCell ref="SOG18:SON18"/>
    <mergeCell ref="SOO18:SOV18"/>
    <mergeCell ref="SOW18:SPD18"/>
    <mergeCell ref="SPE18:SPL18"/>
    <mergeCell ref="SPM18:SPT18"/>
    <mergeCell ref="SMS18:SMZ18"/>
    <mergeCell ref="SNA18:SNH18"/>
    <mergeCell ref="SNI18:SNP18"/>
    <mergeCell ref="SNQ18:SNX18"/>
    <mergeCell ref="SNY18:SOF18"/>
    <mergeCell ref="SXM18:SXT18"/>
    <mergeCell ref="SXU18:SYB18"/>
    <mergeCell ref="SYC18:SYJ18"/>
    <mergeCell ref="SYK18:SYR18"/>
    <mergeCell ref="SYS18:SYZ18"/>
    <mergeCell ref="SVY18:SWF18"/>
    <mergeCell ref="SWG18:SWN18"/>
    <mergeCell ref="SWO18:SWV18"/>
    <mergeCell ref="SWW18:SXD18"/>
    <mergeCell ref="SXE18:SXL18"/>
    <mergeCell ref="SUK18:SUR18"/>
    <mergeCell ref="SUS18:SUZ18"/>
    <mergeCell ref="SVA18:SVH18"/>
    <mergeCell ref="SVI18:SVP18"/>
    <mergeCell ref="SVQ18:SVX18"/>
    <mergeCell ref="SSW18:STD18"/>
    <mergeCell ref="STE18:STL18"/>
    <mergeCell ref="STM18:STT18"/>
    <mergeCell ref="STU18:SUB18"/>
    <mergeCell ref="SUC18:SUJ18"/>
    <mergeCell ref="TDQ18:TDX18"/>
    <mergeCell ref="TDY18:TEF18"/>
    <mergeCell ref="TEG18:TEN18"/>
    <mergeCell ref="TEO18:TEV18"/>
    <mergeCell ref="TEW18:TFD18"/>
    <mergeCell ref="TCC18:TCJ18"/>
    <mergeCell ref="TCK18:TCR18"/>
    <mergeCell ref="TCS18:TCZ18"/>
    <mergeCell ref="TDA18:TDH18"/>
    <mergeCell ref="TDI18:TDP18"/>
    <mergeCell ref="TAO18:TAV18"/>
    <mergeCell ref="TAW18:TBD18"/>
    <mergeCell ref="TBE18:TBL18"/>
    <mergeCell ref="TBM18:TBT18"/>
    <mergeCell ref="TBU18:TCB18"/>
    <mergeCell ref="SZA18:SZH18"/>
    <mergeCell ref="SZI18:SZP18"/>
    <mergeCell ref="SZQ18:SZX18"/>
    <mergeCell ref="SZY18:TAF18"/>
    <mergeCell ref="TAG18:TAN18"/>
    <mergeCell ref="TJU18:TKB18"/>
    <mergeCell ref="TKC18:TKJ18"/>
    <mergeCell ref="TKK18:TKR18"/>
    <mergeCell ref="TKS18:TKZ18"/>
    <mergeCell ref="TLA18:TLH18"/>
    <mergeCell ref="TIG18:TIN18"/>
    <mergeCell ref="TIO18:TIV18"/>
    <mergeCell ref="TIW18:TJD18"/>
    <mergeCell ref="TJE18:TJL18"/>
    <mergeCell ref="TJM18:TJT18"/>
    <mergeCell ref="TGS18:TGZ18"/>
    <mergeCell ref="THA18:THH18"/>
    <mergeCell ref="THI18:THP18"/>
    <mergeCell ref="THQ18:THX18"/>
    <mergeCell ref="THY18:TIF18"/>
    <mergeCell ref="TFE18:TFL18"/>
    <mergeCell ref="TFM18:TFT18"/>
    <mergeCell ref="TFU18:TGB18"/>
    <mergeCell ref="TGC18:TGJ18"/>
    <mergeCell ref="TGK18:TGR18"/>
    <mergeCell ref="TPY18:TQF18"/>
    <mergeCell ref="TQG18:TQN18"/>
    <mergeCell ref="TQO18:TQV18"/>
    <mergeCell ref="TQW18:TRD18"/>
    <mergeCell ref="TRE18:TRL18"/>
    <mergeCell ref="TOK18:TOR18"/>
    <mergeCell ref="TOS18:TOZ18"/>
    <mergeCell ref="TPA18:TPH18"/>
    <mergeCell ref="TPI18:TPP18"/>
    <mergeCell ref="TPQ18:TPX18"/>
    <mergeCell ref="TMW18:TND18"/>
    <mergeCell ref="TNE18:TNL18"/>
    <mergeCell ref="TNM18:TNT18"/>
    <mergeCell ref="TNU18:TOB18"/>
    <mergeCell ref="TOC18:TOJ18"/>
    <mergeCell ref="TLI18:TLP18"/>
    <mergeCell ref="TLQ18:TLX18"/>
    <mergeCell ref="TLY18:TMF18"/>
    <mergeCell ref="TMG18:TMN18"/>
    <mergeCell ref="TMO18:TMV18"/>
    <mergeCell ref="TWC18:TWJ18"/>
    <mergeCell ref="TWK18:TWR18"/>
    <mergeCell ref="TWS18:TWZ18"/>
    <mergeCell ref="TXA18:TXH18"/>
    <mergeCell ref="TXI18:TXP18"/>
    <mergeCell ref="TUO18:TUV18"/>
    <mergeCell ref="TUW18:TVD18"/>
    <mergeCell ref="TVE18:TVL18"/>
    <mergeCell ref="TVM18:TVT18"/>
    <mergeCell ref="TVU18:TWB18"/>
    <mergeCell ref="TTA18:TTH18"/>
    <mergeCell ref="TTI18:TTP18"/>
    <mergeCell ref="TTQ18:TTX18"/>
    <mergeCell ref="TTY18:TUF18"/>
    <mergeCell ref="TUG18:TUN18"/>
    <mergeCell ref="TRM18:TRT18"/>
    <mergeCell ref="TRU18:TSB18"/>
    <mergeCell ref="TSC18:TSJ18"/>
    <mergeCell ref="TSK18:TSR18"/>
    <mergeCell ref="TSS18:TSZ18"/>
    <mergeCell ref="UCG18:UCN18"/>
    <mergeCell ref="UCO18:UCV18"/>
    <mergeCell ref="UCW18:UDD18"/>
    <mergeCell ref="UDE18:UDL18"/>
    <mergeCell ref="UDM18:UDT18"/>
    <mergeCell ref="UAS18:UAZ18"/>
    <mergeCell ref="UBA18:UBH18"/>
    <mergeCell ref="UBI18:UBP18"/>
    <mergeCell ref="UBQ18:UBX18"/>
    <mergeCell ref="UBY18:UCF18"/>
    <mergeCell ref="TZE18:TZL18"/>
    <mergeCell ref="TZM18:TZT18"/>
    <mergeCell ref="TZU18:UAB18"/>
    <mergeCell ref="UAC18:UAJ18"/>
    <mergeCell ref="UAK18:UAR18"/>
    <mergeCell ref="TXQ18:TXX18"/>
    <mergeCell ref="TXY18:TYF18"/>
    <mergeCell ref="TYG18:TYN18"/>
    <mergeCell ref="TYO18:TYV18"/>
    <mergeCell ref="TYW18:TZD18"/>
    <mergeCell ref="UIK18:UIR18"/>
    <mergeCell ref="UIS18:UIZ18"/>
    <mergeCell ref="UJA18:UJH18"/>
    <mergeCell ref="UJI18:UJP18"/>
    <mergeCell ref="UJQ18:UJX18"/>
    <mergeCell ref="UGW18:UHD18"/>
    <mergeCell ref="UHE18:UHL18"/>
    <mergeCell ref="UHM18:UHT18"/>
    <mergeCell ref="UHU18:UIB18"/>
    <mergeCell ref="UIC18:UIJ18"/>
    <mergeCell ref="UFI18:UFP18"/>
    <mergeCell ref="UFQ18:UFX18"/>
    <mergeCell ref="UFY18:UGF18"/>
    <mergeCell ref="UGG18:UGN18"/>
    <mergeCell ref="UGO18:UGV18"/>
    <mergeCell ref="UDU18:UEB18"/>
    <mergeCell ref="UEC18:UEJ18"/>
    <mergeCell ref="UEK18:UER18"/>
    <mergeCell ref="UES18:UEZ18"/>
    <mergeCell ref="UFA18:UFH18"/>
    <mergeCell ref="UOO18:UOV18"/>
    <mergeCell ref="UOW18:UPD18"/>
    <mergeCell ref="UPE18:UPL18"/>
    <mergeCell ref="UPM18:UPT18"/>
    <mergeCell ref="UPU18:UQB18"/>
    <mergeCell ref="UNA18:UNH18"/>
    <mergeCell ref="UNI18:UNP18"/>
    <mergeCell ref="UNQ18:UNX18"/>
    <mergeCell ref="UNY18:UOF18"/>
    <mergeCell ref="UOG18:UON18"/>
    <mergeCell ref="ULM18:ULT18"/>
    <mergeCell ref="ULU18:UMB18"/>
    <mergeCell ref="UMC18:UMJ18"/>
    <mergeCell ref="UMK18:UMR18"/>
    <mergeCell ref="UMS18:UMZ18"/>
    <mergeCell ref="UJY18:UKF18"/>
    <mergeCell ref="UKG18:UKN18"/>
    <mergeCell ref="UKO18:UKV18"/>
    <mergeCell ref="UKW18:ULD18"/>
    <mergeCell ref="ULE18:ULL18"/>
    <mergeCell ref="UUS18:UUZ18"/>
    <mergeCell ref="UVA18:UVH18"/>
    <mergeCell ref="UVI18:UVP18"/>
    <mergeCell ref="UVQ18:UVX18"/>
    <mergeCell ref="UVY18:UWF18"/>
    <mergeCell ref="UTE18:UTL18"/>
    <mergeCell ref="UTM18:UTT18"/>
    <mergeCell ref="UTU18:UUB18"/>
    <mergeCell ref="UUC18:UUJ18"/>
    <mergeCell ref="UUK18:UUR18"/>
    <mergeCell ref="URQ18:URX18"/>
    <mergeCell ref="URY18:USF18"/>
    <mergeCell ref="USG18:USN18"/>
    <mergeCell ref="USO18:USV18"/>
    <mergeCell ref="USW18:UTD18"/>
    <mergeCell ref="UQC18:UQJ18"/>
    <mergeCell ref="UQK18:UQR18"/>
    <mergeCell ref="UQS18:UQZ18"/>
    <mergeCell ref="URA18:URH18"/>
    <mergeCell ref="URI18:URP18"/>
    <mergeCell ref="VAW18:VBD18"/>
    <mergeCell ref="VBE18:VBL18"/>
    <mergeCell ref="VBM18:VBT18"/>
    <mergeCell ref="VBU18:VCB18"/>
    <mergeCell ref="VCC18:VCJ18"/>
    <mergeCell ref="UZI18:UZP18"/>
    <mergeCell ref="UZQ18:UZX18"/>
    <mergeCell ref="UZY18:VAF18"/>
    <mergeCell ref="VAG18:VAN18"/>
    <mergeCell ref="VAO18:VAV18"/>
    <mergeCell ref="UXU18:UYB18"/>
    <mergeCell ref="UYC18:UYJ18"/>
    <mergeCell ref="UYK18:UYR18"/>
    <mergeCell ref="UYS18:UYZ18"/>
    <mergeCell ref="UZA18:UZH18"/>
    <mergeCell ref="UWG18:UWN18"/>
    <mergeCell ref="UWO18:UWV18"/>
    <mergeCell ref="UWW18:UXD18"/>
    <mergeCell ref="UXE18:UXL18"/>
    <mergeCell ref="UXM18:UXT18"/>
    <mergeCell ref="VHA18:VHH18"/>
    <mergeCell ref="VHI18:VHP18"/>
    <mergeCell ref="VHQ18:VHX18"/>
    <mergeCell ref="VHY18:VIF18"/>
    <mergeCell ref="VIG18:VIN18"/>
    <mergeCell ref="VFM18:VFT18"/>
    <mergeCell ref="VFU18:VGB18"/>
    <mergeCell ref="VGC18:VGJ18"/>
    <mergeCell ref="VGK18:VGR18"/>
    <mergeCell ref="VGS18:VGZ18"/>
    <mergeCell ref="VDY18:VEF18"/>
    <mergeCell ref="VEG18:VEN18"/>
    <mergeCell ref="VEO18:VEV18"/>
    <mergeCell ref="VEW18:VFD18"/>
    <mergeCell ref="VFE18:VFL18"/>
    <mergeCell ref="VCK18:VCR18"/>
    <mergeCell ref="VCS18:VCZ18"/>
    <mergeCell ref="VDA18:VDH18"/>
    <mergeCell ref="VDI18:VDP18"/>
    <mergeCell ref="VDQ18:VDX18"/>
    <mergeCell ref="VNE18:VNL18"/>
    <mergeCell ref="VNM18:VNT18"/>
    <mergeCell ref="VNU18:VOB18"/>
    <mergeCell ref="VOC18:VOJ18"/>
    <mergeCell ref="VOK18:VOR18"/>
    <mergeCell ref="VLQ18:VLX18"/>
    <mergeCell ref="VLY18:VMF18"/>
    <mergeCell ref="VMG18:VMN18"/>
    <mergeCell ref="VMO18:VMV18"/>
    <mergeCell ref="VMW18:VND18"/>
    <mergeCell ref="VKC18:VKJ18"/>
    <mergeCell ref="VKK18:VKR18"/>
    <mergeCell ref="VKS18:VKZ18"/>
    <mergeCell ref="VLA18:VLH18"/>
    <mergeCell ref="VLI18:VLP18"/>
    <mergeCell ref="VIO18:VIV18"/>
    <mergeCell ref="VIW18:VJD18"/>
    <mergeCell ref="VJE18:VJL18"/>
    <mergeCell ref="VJM18:VJT18"/>
    <mergeCell ref="VJU18:VKB18"/>
    <mergeCell ref="VTI18:VTP18"/>
    <mergeCell ref="VTQ18:VTX18"/>
    <mergeCell ref="VTY18:VUF18"/>
    <mergeCell ref="VUG18:VUN18"/>
    <mergeCell ref="VUO18:VUV18"/>
    <mergeCell ref="VRU18:VSB18"/>
    <mergeCell ref="VSC18:VSJ18"/>
    <mergeCell ref="VSK18:VSR18"/>
    <mergeCell ref="VSS18:VSZ18"/>
    <mergeCell ref="VTA18:VTH18"/>
    <mergeCell ref="VQG18:VQN18"/>
    <mergeCell ref="VQO18:VQV18"/>
    <mergeCell ref="VQW18:VRD18"/>
    <mergeCell ref="VRE18:VRL18"/>
    <mergeCell ref="VRM18:VRT18"/>
    <mergeCell ref="VOS18:VOZ18"/>
    <mergeCell ref="VPA18:VPH18"/>
    <mergeCell ref="VPI18:VPP18"/>
    <mergeCell ref="VPQ18:VPX18"/>
    <mergeCell ref="VPY18:VQF18"/>
    <mergeCell ref="VZM18:VZT18"/>
    <mergeCell ref="VZU18:WAB18"/>
    <mergeCell ref="WAC18:WAJ18"/>
    <mergeCell ref="WAK18:WAR18"/>
    <mergeCell ref="WAS18:WAZ18"/>
    <mergeCell ref="VXY18:VYF18"/>
    <mergeCell ref="VYG18:VYN18"/>
    <mergeCell ref="VYO18:VYV18"/>
    <mergeCell ref="VYW18:VZD18"/>
    <mergeCell ref="VZE18:VZL18"/>
    <mergeCell ref="VWK18:VWR18"/>
    <mergeCell ref="VWS18:VWZ18"/>
    <mergeCell ref="VXA18:VXH18"/>
    <mergeCell ref="VXI18:VXP18"/>
    <mergeCell ref="VXQ18:VXX18"/>
    <mergeCell ref="VUW18:VVD18"/>
    <mergeCell ref="VVE18:VVL18"/>
    <mergeCell ref="VVM18:VVT18"/>
    <mergeCell ref="VVU18:VWB18"/>
    <mergeCell ref="VWC18:VWJ18"/>
    <mergeCell ref="WFQ18:WFX18"/>
    <mergeCell ref="WFY18:WGF18"/>
    <mergeCell ref="WGG18:WGN18"/>
    <mergeCell ref="WGO18:WGV18"/>
    <mergeCell ref="WGW18:WHD18"/>
    <mergeCell ref="WEC18:WEJ18"/>
    <mergeCell ref="WEK18:WER18"/>
    <mergeCell ref="WES18:WEZ18"/>
    <mergeCell ref="WFA18:WFH18"/>
    <mergeCell ref="WFI18:WFP18"/>
    <mergeCell ref="WCO18:WCV18"/>
    <mergeCell ref="WCW18:WDD18"/>
    <mergeCell ref="WDE18:WDL18"/>
    <mergeCell ref="WDM18:WDT18"/>
    <mergeCell ref="WDU18:WEB18"/>
    <mergeCell ref="WBA18:WBH18"/>
    <mergeCell ref="WBI18:WBP18"/>
    <mergeCell ref="WBQ18:WBX18"/>
    <mergeCell ref="WBY18:WCF18"/>
    <mergeCell ref="WCG18:WCN18"/>
    <mergeCell ref="WLU18:WMB18"/>
    <mergeCell ref="WMC18:WMJ18"/>
    <mergeCell ref="WMK18:WMR18"/>
    <mergeCell ref="WMS18:WMZ18"/>
    <mergeCell ref="WNA18:WNH18"/>
    <mergeCell ref="WKG18:WKN18"/>
    <mergeCell ref="WKO18:WKV18"/>
    <mergeCell ref="WKW18:WLD18"/>
    <mergeCell ref="WLE18:WLL18"/>
    <mergeCell ref="WLM18:WLT18"/>
    <mergeCell ref="WIS18:WIZ18"/>
    <mergeCell ref="WJA18:WJH18"/>
    <mergeCell ref="WJI18:WJP18"/>
    <mergeCell ref="WJQ18:WJX18"/>
    <mergeCell ref="WJY18:WKF18"/>
    <mergeCell ref="WHE18:WHL18"/>
    <mergeCell ref="WHM18:WHT18"/>
    <mergeCell ref="WHU18:WIB18"/>
    <mergeCell ref="WIC18:WIJ18"/>
    <mergeCell ref="WIK18:WIR18"/>
    <mergeCell ref="WRY18:WSF18"/>
    <mergeCell ref="WSG18:WSN18"/>
    <mergeCell ref="WSO18:WSV18"/>
    <mergeCell ref="WSW18:WTD18"/>
    <mergeCell ref="WTE18:WTL18"/>
    <mergeCell ref="WQK18:WQR18"/>
    <mergeCell ref="WQS18:WQZ18"/>
    <mergeCell ref="WRA18:WRH18"/>
    <mergeCell ref="WRI18:WRP18"/>
    <mergeCell ref="WRQ18:WRX18"/>
    <mergeCell ref="WOW18:WPD18"/>
    <mergeCell ref="WPE18:WPL18"/>
    <mergeCell ref="WPM18:WPT18"/>
    <mergeCell ref="WPU18:WQB18"/>
    <mergeCell ref="WQC18:WQJ18"/>
    <mergeCell ref="WNI18:WNP18"/>
    <mergeCell ref="WNQ18:WNX18"/>
    <mergeCell ref="WNY18:WOF18"/>
    <mergeCell ref="WOG18:WON18"/>
    <mergeCell ref="WOO18:WOV18"/>
    <mergeCell ref="WYC18:WYJ18"/>
    <mergeCell ref="WYK18:WYR18"/>
    <mergeCell ref="WYS18:WYZ18"/>
    <mergeCell ref="WZA18:WZH18"/>
    <mergeCell ref="WZI18:WZP18"/>
    <mergeCell ref="WWO18:WWV18"/>
    <mergeCell ref="WWW18:WXD18"/>
    <mergeCell ref="WXE18:WXL18"/>
    <mergeCell ref="WXM18:WXT18"/>
    <mergeCell ref="WXU18:WYB18"/>
    <mergeCell ref="WVA18:WVH18"/>
    <mergeCell ref="WVI18:WVP18"/>
    <mergeCell ref="WVQ18:WVX18"/>
    <mergeCell ref="WVY18:WWF18"/>
    <mergeCell ref="WWG18:WWN18"/>
    <mergeCell ref="WTM18:WTT18"/>
    <mergeCell ref="WTU18:WUB18"/>
    <mergeCell ref="WUC18:WUJ18"/>
    <mergeCell ref="WUK18:WUR18"/>
    <mergeCell ref="WUS18:WUZ18"/>
    <mergeCell ref="XEG18:XEN18"/>
    <mergeCell ref="XEO18:XEV18"/>
    <mergeCell ref="XEW18:XFD18"/>
    <mergeCell ref="XCS18:XCZ18"/>
    <mergeCell ref="XDA18:XDH18"/>
    <mergeCell ref="XDI18:XDP18"/>
    <mergeCell ref="XDQ18:XDX18"/>
    <mergeCell ref="XDY18:XEF18"/>
    <mergeCell ref="XBE18:XBL18"/>
    <mergeCell ref="XBM18:XBT18"/>
    <mergeCell ref="XBU18:XCB18"/>
    <mergeCell ref="XCC18:XCJ18"/>
    <mergeCell ref="XCK18:XCR18"/>
    <mergeCell ref="WZQ18:WZX18"/>
    <mergeCell ref="WZY18:XAF18"/>
    <mergeCell ref="XAG18:XAN18"/>
    <mergeCell ref="XAO18:XAV18"/>
    <mergeCell ref="XAW18:XBD18"/>
  </mergeCells>
  <printOptions horizontalCentered="1"/>
  <pageMargins left="0.2" right="0.2" top="0.25" bottom="0.25" header="0.25" footer="0.2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2BEA-4B61-419B-92AA-8152956432F8}">
  <sheetPr>
    <tabColor rgb="FFFFFF00"/>
    <pageSetUpPr fitToPage="1"/>
  </sheetPr>
  <dimension ref="A5:I32"/>
  <sheetViews>
    <sheetView showGridLines="0" zoomScale="115" zoomScaleNormal="115" workbookViewId="0">
      <selection activeCell="H13" sqref="H13"/>
    </sheetView>
  </sheetViews>
  <sheetFormatPr defaultColWidth="8.7109375" defaultRowHeight="15" x14ac:dyDescent="0.25"/>
  <cols>
    <col min="1" max="1" width="8.7109375" style="98"/>
    <col min="2" max="5" width="10.7109375" style="98" customWidth="1"/>
    <col min="6" max="6" width="13.7109375" style="98" customWidth="1"/>
    <col min="7" max="7" width="16.140625" style="98" customWidth="1"/>
    <col min="8" max="8" width="16.28515625" style="98" bestFit="1" customWidth="1"/>
    <col min="9" max="16384" width="8.7109375" style="98"/>
  </cols>
  <sheetData>
    <row r="5" spans="1:9" ht="18.75" x14ac:dyDescent="0.3">
      <c r="A5" s="139" t="s">
        <v>56</v>
      </c>
      <c r="B5" s="139"/>
      <c r="C5" s="139"/>
      <c r="D5" s="139"/>
      <c r="E5" s="139"/>
      <c r="F5" s="139"/>
      <c r="G5" s="139"/>
      <c r="H5" s="139"/>
      <c r="I5" s="185"/>
    </row>
    <row r="6" spans="1:9" ht="18.75" x14ac:dyDescent="0.3">
      <c r="A6" s="139" t="s">
        <v>57</v>
      </c>
      <c r="B6" s="139"/>
      <c r="C6" s="139"/>
      <c r="D6" s="139"/>
      <c r="E6" s="139"/>
      <c r="F6" s="139"/>
      <c r="G6" s="139"/>
      <c r="H6" s="139"/>
      <c r="I6" s="186"/>
    </row>
    <row r="7" spans="1:9" ht="18.75" x14ac:dyDescent="0.3">
      <c r="A7" s="140" t="s">
        <v>58</v>
      </c>
      <c r="B7" s="140"/>
      <c r="C7" s="140"/>
      <c r="D7" s="140"/>
      <c r="E7" s="140"/>
      <c r="F7" s="140"/>
      <c r="G7" s="140"/>
      <c r="H7" s="140"/>
      <c r="I7" s="187"/>
    </row>
    <row r="8" spans="1:9" s="189" customFormat="1" ht="25.15" customHeight="1" thickBot="1" x14ac:dyDescent="0.3">
      <c r="A8" s="97" t="s">
        <v>70</v>
      </c>
      <c r="B8" s="97"/>
      <c r="C8" s="97"/>
      <c r="D8" s="97"/>
      <c r="E8" s="97"/>
      <c r="F8" s="97"/>
      <c r="G8" s="97"/>
      <c r="H8" s="97"/>
      <c r="I8" s="188"/>
    </row>
    <row r="9" spans="1:9" x14ac:dyDescent="0.25">
      <c r="A9" s="141" t="s">
        <v>59</v>
      </c>
      <c r="B9" s="142"/>
      <c r="C9" s="142"/>
      <c r="D9" s="142"/>
      <c r="E9" s="142"/>
      <c r="F9" s="142"/>
      <c r="G9" s="142"/>
      <c r="H9" s="143"/>
    </row>
    <row r="10" spans="1:9" x14ac:dyDescent="0.25">
      <c r="A10" s="144"/>
      <c r="B10" s="145"/>
      <c r="C10" s="145"/>
      <c r="D10" s="145"/>
      <c r="E10" s="145"/>
      <c r="F10" s="145"/>
      <c r="G10" s="145"/>
      <c r="H10" s="146"/>
    </row>
    <row r="11" spans="1:9" ht="15.75" thickBot="1" x14ac:dyDescent="0.3">
      <c r="A11" s="147"/>
      <c r="B11" s="148"/>
      <c r="C11" s="148"/>
      <c r="D11" s="148"/>
      <c r="E11" s="148"/>
      <c r="F11" s="148"/>
      <c r="G11" s="148"/>
      <c r="H11" s="149"/>
    </row>
    <row r="12" spans="1:9" x14ac:dyDescent="0.25">
      <c r="A12" s="150" t="s">
        <v>42</v>
      </c>
      <c r="B12" s="151" t="s">
        <v>60</v>
      </c>
      <c r="C12" s="151"/>
      <c r="D12" s="151"/>
      <c r="E12" s="151"/>
      <c r="F12" s="151"/>
      <c r="G12" s="152" t="s">
        <v>44</v>
      </c>
      <c r="H12" s="153" t="s">
        <v>47</v>
      </c>
    </row>
    <row r="13" spans="1:9" ht="17.25" customHeight="1" x14ac:dyDescent="0.25">
      <c r="A13" s="130">
        <v>1</v>
      </c>
      <c r="B13" s="138" t="s">
        <v>61</v>
      </c>
      <c r="C13" s="132"/>
      <c r="D13" s="132"/>
      <c r="E13" s="132"/>
      <c r="F13" s="132"/>
      <c r="G13" s="133" t="s">
        <v>53</v>
      </c>
      <c r="H13" s="63">
        <v>35</v>
      </c>
    </row>
    <row r="14" spans="1:9" ht="18.75" customHeight="1" x14ac:dyDescent="0.25">
      <c r="A14" s="126">
        <v>2</v>
      </c>
      <c r="B14" s="137" t="s">
        <v>62</v>
      </c>
      <c r="C14" s="128"/>
      <c r="D14" s="128"/>
      <c r="E14" s="128"/>
      <c r="F14" s="128"/>
      <c r="G14" s="129" t="s">
        <v>53</v>
      </c>
      <c r="H14" s="63">
        <v>67</v>
      </c>
    </row>
    <row r="15" spans="1:9" ht="33.75" customHeight="1" x14ac:dyDescent="0.25">
      <c r="A15" s="130">
        <v>3</v>
      </c>
      <c r="B15" s="131" t="s">
        <v>63</v>
      </c>
      <c r="C15" s="132"/>
      <c r="D15" s="132"/>
      <c r="E15" s="132"/>
      <c r="F15" s="132"/>
      <c r="G15" s="133" t="s">
        <v>37</v>
      </c>
      <c r="H15" s="64">
        <v>7.0000000000000007E-2</v>
      </c>
    </row>
    <row r="16" spans="1:9" ht="18.75" customHeight="1" x14ac:dyDescent="0.25">
      <c r="A16" s="126">
        <v>4</v>
      </c>
      <c r="B16" s="137" t="s">
        <v>64</v>
      </c>
      <c r="C16" s="128"/>
      <c r="D16" s="128"/>
      <c r="E16" s="128"/>
      <c r="F16" s="128"/>
      <c r="G16" s="129" t="s">
        <v>38</v>
      </c>
      <c r="H16" s="65">
        <v>10000</v>
      </c>
    </row>
    <row r="17" spans="1:8" ht="49.5" customHeight="1" x14ac:dyDescent="0.25">
      <c r="A17" s="130">
        <v>5</v>
      </c>
      <c r="B17" s="136" t="s">
        <v>65</v>
      </c>
      <c r="C17" s="132"/>
      <c r="D17" s="132"/>
      <c r="E17" s="132"/>
      <c r="F17" s="132"/>
      <c r="G17" s="133" t="s">
        <v>38</v>
      </c>
      <c r="H17" s="65">
        <v>500000</v>
      </c>
    </row>
    <row r="18" spans="1:8" ht="66.75" customHeight="1" x14ac:dyDescent="0.25">
      <c r="A18" s="126">
        <v>6</v>
      </c>
      <c r="B18" s="134" t="s">
        <v>66</v>
      </c>
      <c r="C18" s="135"/>
      <c r="D18" s="135"/>
      <c r="E18" s="135"/>
      <c r="F18" s="135"/>
      <c r="G18" s="129" t="s">
        <v>53</v>
      </c>
      <c r="H18" s="63">
        <v>93</v>
      </c>
    </row>
    <row r="19" spans="1:8" ht="64.5" customHeight="1" x14ac:dyDescent="0.25">
      <c r="A19" s="130">
        <v>7</v>
      </c>
      <c r="B19" s="131" t="s">
        <v>67</v>
      </c>
      <c r="C19" s="132"/>
      <c r="D19" s="132"/>
      <c r="E19" s="132"/>
      <c r="F19" s="132"/>
      <c r="G19" s="133" t="s">
        <v>37</v>
      </c>
      <c r="H19" s="64">
        <v>0.05</v>
      </c>
    </row>
    <row r="20" spans="1:8" ht="67.5" customHeight="1" x14ac:dyDescent="0.25">
      <c r="A20" s="126">
        <v>8</v>
      </c>
      <c r="B20" s="127" t="s">
        <v>68</v>
      </c>
      <c r="C20" s="128"/>
      <c r="D20" s="128"/>
      <c r="E20" s="128"/>
      <c r="F20" s="128"/>
      <c r="G20" s="129" t="s">
        <v>37</v>
      </c>
      <c r="H20" s="64">
        <v>0.05</v>
      </c>
    </row>
    <row r="21" spans="1:8" ht="62.25" customHeight="1" thickBot="1" x14ac:dyDescent="0.3">
      <c r="A21" s="122">
        <v>9</v>
      </c>
      <c r="B21" s="123" t="s">
        <v>69</v>
      </c>
      <c r="C21" s="124"/>
      <c r="D21" s="124"/>
      <c r="E21" s="124"/>
      <c r="F21" s="124"/>
      <c r="G21" s="125" t="s">
        <v>37</v>
      </c>
      <c r="H21" s="66">
        <v>0.03</v>
      </c>
    </row>
    <row r="22" spans="1:8" ht="25.15" customHeight="1" thickBot="1" x14ac:dyDescent="0.3">
      <c r="A22" s="97" t="s">
        <v>70</v>
      </c>
      <c r="B22" s="97"/>
      <c r="C22" s="97"/>
      <c r="D22" s="97"/>
      <c r="E22" s="97"/>
      <c r="F22" s="97"/>
      <c r="G22" s="97"/>
      <c r="H22" s="97"/>
    </row>
    <row r="23" spans="1:8" ht="15.75" thickBot="1" x14ac:dyDescent="0.3">
      <c r="B23" s="99" t="s">
        <v>71</v>
      </c>
      <c r="C23" s="100"/>
      <c r="D23" s="100"/>
      <c r="E23" s="100"/>
      <c r="F23" s="100"/>
      <c r="G23" s="101"/>
    </row>
    <row r="24" spans="1:8" ht="15.75" thickBot="1" x14ac:dyDescent="0.3">
      <c r="B24" s="102" t="s">
        <v>72</v>
      </c>
      <c r="C24" s="103"/>
      <c r="D24" s="103"/>
      <c r="E24" s="103"/>
      <c r="F24" s="103"/>
      <c r="G24" s="104">
        <f>IF(AND(H13&gt;0,H14&gt;0),H14-H13,"")</f>
        <v>32</v>
      </c>
    </row>
    <row r="25" spans="1:8" x14ac:dyDescent="0.25">
      <c r="B25" s="105" t="s">
        <v>73</v>
      </c>
      <c r="C25" s="106"/>
      <c r="D25" s="106"/>
      <c r="E25" s="106"/>
      <c r="F25" s="106"/>
      <c r="G25" s="107">
        <f>IF(H16&gt;0,'Retirem Planning Tool Results'!C19,0)</f>
        <v>93324</v>
      </c>
      <c r="H25" s="108">
        <f>IFERROR(+G25+G26,"")</f>
        <v>500000</v>
      </c>
    </row>
    <row r="26" spans="1:8" ht="15.75" thickBot="1" x14ac:dyDescent="0.3">
      <c r="B26" s="109" t="s">
        <v>74</v>
      </c>
      <c r="C26" s="110"/>
      <c r="D26" s="110"/>
      <c r="E26" s="110"/>
      <c r="F26" s="110"/>
      <c r="G26" s="111">
        <f>IF(H17&gt;0,'Retirem Planning Tool Results'!C21,"")</f>
        <v>406676</v>
      </c>
      <c r="H26" s="112"/>
    </row>
    <row r="27" spans="1:8" x14ac:dyDescent="0.25">
      <c r="B27" s="109" t="s">
        <v>75</v>
      </c>
      <c r="C27" s="110"/>
      <c r="D27" s="110"/>
      <c r="E27" s="110"/>
      <c r="F27" s="110"/>
      <c r="G27" s="113">
        <f>+'Retirem Planning Tool Results'!C25</f>
        <v>283</v>
      </c>
    </row>
    <row r="28" spans="1:8" x14ac:dyDescent="0.25">
      <c r="B28" s="114"/>
      <c r="C28" s="115"/>
      <c r="D28" s="115"/>
      <c r="E28" s="115"/>
      <c r="F28" s="116" t="s">
        <v>76</v>
      </c>
      <c r="G28" s="117"/>
    </row>
    <row r="29" spans="1:8" x14ac:dyDescent="0.25">
      <c r="B29" s="114"/>
      <c r="C29" s="115"/>
      <c r="D29" s="115"/>
      <c r="E29" s="115"/>
      <c r="F29" s="118" t="s">
        <v>77</v>
      </c>
      <c r="G29" s="117">
        <f>IF(H20&gt;0,'Retirem Planning Tool Results'!C51,"")</f>
        <v>2083</v>
      </c>
    </row>
    <row r="30" spans="1:8" x14ac:dyDescent="0.25">
      <c r="B30" s="114"/>
      <c r="C30" s="115"/>
      <c r="D30" s="115"/>
      <c r="E30" s="115"/>
      <c r="F30" s="118" t="s">
        <v>78</v>
      </c>
      <c r="G30" s="117">
        <f>IF(H20&gt;0,'Retirem Planning Tool Results'!C53,"")</f>
        <v>4356</v>
      </c>
    </row>
    <row r="31" spans="1:8" x14ac:dyDescent="0.25">
      <c r="B31" s="114"/>
      <c r="C31" s="115"/>
      <c r="D31" s="115"/>
      <c r="E31" s="115"/>
      <c r="F31" s="118" t="s">
        <v>79</v>
      </c>
      <c r="G31" s="117">
        <f>IF(H20&gt;0,'Retirem Planning Tool Results'!C54,"")</f>
        <v>3085.7307692307691</v>
      </c>
    </row>
    <row r="32" spans="1:8" ht="15.75" thickBot="1" x14ac:dyDescent="0.3">
      <c r="B32" s="119"/>
      <c r="C32" s="120" t="s">
        <v>80</v>
      </c>
      <c r="D32" s="120"/>
      <c r="E32" s="120"/>
      <c r="F32" s="120"/>
      <c r="G32" s="121">
        <f>IF(H21&gt;0,'Retirem Planning Tool Results'!C55,"")</f>
        <v>14879</v>
      </c>
    </row>
  </sheetData>
  <sheetProtection algorithmName="SHA-512" hashValue="nyPV+nBKvgE6hgJqAom42aTFf/THWrxtmkhXhNCT6Pl2jhOFAQQFdoCKpNilcJcwG2iuClm0W08SYFZyjTWVZw==" saltValue="DzOWciAuwhdRS1Eaubqx3w==" spinCount="100000" sheet="1" objects="1" scenarios="1" selectLockedCells="1"/>
  <mergeCells count="23">
    <mergeCell ref="C32:F32"/>
    <mergeCell ref="A9:H11"/>
    <mergeCell ref="B13:F13"/>
    <mergeCell ref="B14:F14"/>
    <mergeCell ref="B15:F15"/>
    <mergeCell ref="B16:F16"/>
    <mergeCell ref="A22:H22"/>
    <mergeCell ref="B17:F17"/>
    <mergeCell ref="B18:F18"/>
    <mergeCell ref="B19:F19"/>
    <mergeCell ref="B20:F20"/>
    <mergeCell ref="B21:F21"/>
    <mergeCell ref="B24:F24"/>
    <mergeCell ref="B25:F25"/>
    <mergeCell ref="B26:F26"/>
    <mergeCell ref="B27:F27"/>
    <mergeCell ref="H25:H26"/>
    <mergeCell ref="B23:G23"/>
    <mergeCell ref="A5:H5"/>
    <mergeCell ref="A6:H6"/>
    <mergeCell ref="A7:H7"/>
    <mergeCell ref="A8:H8"/>
    <mergeCell ref="B12:F12"/>
  </mergeCells>
  <printOptions horizontalCentered="1"/>
  <pageMargins left="0.2" right="0.2" top="0.25" bottom="0.25" header="0.25" footer="0.25"/>
  <pageSetup orientation="portrait" r:id="rId1"/>
  <ignoredErrors>
    <ignoredError sqref="G27:G2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CF4A-8493-4C7E-8314-EF31F1D26A7F}">
  <sheetPr>
    <tabColor rgb="FF92D050"/>
    <pageSetUpPr fitToPage="1"/>
  </sheetPr>
  <dimension ref="B4:J69"/>
  <sheetViews>
    <sheetView showGridLines="0" zoomScale="205" zoomScaleNormal="205" workbookViewId="0">
      <selection activeCell="C21" sqref="C21"/>
    </sheetView>
  </sheetViews>
  <sheetFormatPr defaultColWidth="8.7109375" defaultRowHeight="15" x14ac:dyDescent="0.25"/>
  <cols>
    <col min="1" max="1" width="0.7109375" customWidth="1"/>
    <col min="3" max="3" width="11.7109375" bestFit="1" customWidth="1"/>
    <col min="4" max="4" width="10.7109375" customWidth="1"/>
    <col min="5" max="5" width="7.7109375" customWidth="1"/>
    <col min="6" max="6" width="12.7109375" customWidth="1"/>
    <col min="7" max="7" width="6.7109375" customWidth="1"/>
    <col min="8" max="9" width="2.7109375" hidden="1" customWidth="1"/>
    <col min="10" max="10" width="10.140625" customWidth="1"/>
    <col min="11" max="11" width="0.7109375" customWidth="1"/>
  </cols>
  <sheetData>
    <row r="4" spans="2:10" ht="10.15" customHeight="1" x14ac:dyDescent="0.25"/>
    <row r="5" spans="2:10" ht="18.75" x14ac:dyDescent="0.3">
      <c r="B5" s="68" t="s">
        <v>24</v>
      </c>
      <c r="C5" s="68"/>
      <c r="D5" s="68"/>
      <c r="E5" s="68"/>
      <c r="F5" s="68"/>
      <c r="G5" s="68"/>
      <c r="H5" s="68"/>
      <c r="I5" s="68"/>
      <c r="J5" s="17"/>
    </row>
    <row r="6" spans="2:10" ht="18.75" x14ac:dyDescent="0.3">
      <c r="B6" s="68" t="s">
        <v>22</v>
      </c>
      <c r="C6" s="68"/>
      <c r="D6" s="68"/>
      <c r="E6" s="68"/>
      <c r="F6" s="68"/>
      <c r="G6" s="68"/>
      <c r="H6" s="68"/>
      <c r="I6" s="68"/>
      <c r="J6" s="17"/>
    </row>
    <row r="7" spans="2:10" ht="18.75" x14ac:dyDescent="0.3">
      <c r="B7" s="69">
        <f ca="1">NOW()</f>
        <v>46086.707754050927</v>
      </c>
      <c r="C7" s="69"/>
      <c r="D7" s="69"/>
      <c r="E7" s="69"/>
      <c r="F7" s="69"/>
      <c r="G7" s="69"/>
      <c r="H7" s="69"/>
      <c r="I7" s="69"/>
      <c r="J7" s="18"/>
    </row>
    <row r="8" spans="2:10" ht="17.25" x14ac:dyDescent="0.3">
      <c r="B8" s="84" t="s">
        <v>23</v>
      </c>
      <c r="C8" s="84"/>
      <c r="D8" s="84"/>
      <c r="E8" s="84"/>
      <c r="F8" s="84"/>
      <c r="G8" s="84"/>
      <c r="H8" s="84"/>
      <c r="I8" s="84"/>
      <c r="J8" s="19"/>
    </row>
    <row r="9" spans="2:10" ht="3" customHeight="1" thickBot="1" x14ac:dyDescent="0.35">
      <c r="B9" s="19"/>
      <c r="C9" s="19"/>
      <c r="D9" s="19"/>
      <c r="E9" s="19"/>
      <c r="F9" s="19"/>
      <c r="G9" s="19"/>
      <c r="H9" s="19"/>
      <c r="I9" s="19"/>
      <c r="J9" s="19"/>
    </row>
    <row r="10" spans="2:10" ht="18" customHeight="1" thickBot="1" x14ac:dyDescent="0.35">
      <c r="B10" s="94" t="s">
        <v>46</v>
      </c>
      <c r="C10" s="95"/>
      <c r="D10" s="95"/>
      <c r="E10" s="95"/>
      <c r="F10" s="95"/>
      <c r="G10" s="96"/>
      <c r="H10" s="18"/>
      <c r="I10" s="18"/>
      <c r="J10" s="18"/>
    </row>
    <row r="11" spans="2:10" ht="18" customHeight="1" x14ac:dyDescent="0.3">
      <c r="B11" s="18"/>
      <c r="C11" s="18"/>
      <c r="D11" s="18"/>
      <c r="E11" s="18"/>
      <c r="F11" s="18"/>
      <c r="G11" s="18"/>
      <c r="H11" s="19"/>
      <c r="I11" s="18"/>
      <c r="J11" s="18"/>
    </row>
    <row r="12" spans="2:10" x14ac:dyDescent="0.25">
      <c r="B12" s="20" t="s">
        <v>42</v>
      </c>
      <c r="C12" s="21" t="s">
        <v>45</v>
      </c>
      <c r="D12" s="93" t="s">
        <v>43</v>
      </c>
      <c r="E12" s="93"/>
      <c r="F12" s="93"/>
      <c r="G12" s="93"/>
      <c r="J12" s="60"/>
    </row>
    <row r="13" spans="2:10" ht="15.75" thickBot="1" x14ac:dyDescent="0.3">
      <c r="B13" s="22">
        <v>1</v>
      </c>
      <c r="C13" s="16">
        <f>+'Entradas y resultados resumidos'!H13</f>
        <v>35</v>
      </c>
      <c r="D13" s="88" t="s">
        <v>36</v>
      </c>
      <c r="E13" s="88"/>
      <c r="F13" s="88"/>
      <c r="G13" s="88"/>
      <c r="H13" s="23"/>
      <c r="I13" s="23"/>
      <c r="J13" s="7"/>
    </row>
    <row r="14" spans="2:10" ht="15.75" thickBot="1" x14ac:dyDescent="0.3">
      <c r="B14" s="22">
        <v>2</v>
      </c>
      <c r="C14" s="11">
        <f>+'Entradas y resultados resumidos'!H14</f>
        <v>67</v>
      </c>
      <c r="D14" s="88" t="s">
        <v>39</v>
      </c>
      <c r="E14" s="88"/>
      <c r="F14" s="88"/>
      <c r="G14" s="88"/>
      <c r="H14" s="23"/>
      <c r="I14" s="23"/>
      <c r="J14" s="7"/>
    </row>
    <row r="15" spans="2:10" ht="15.75" thickBot="1" x14ac:dyDescent="0.3">
      <c r="B15" s="22"/>
      <c r="C15" s="24">
        <f>IF(COUNT(C13:C14)&lt;2,"",+C14-C13)</f>
        <v>32</v>
      </c>
      <c r="D15" s="90" t="s">
        <v>6</v>
      </c>
      <c r="E15" s="90"/>
      <c r="F15" s="90"/>
      <c r="G15" s="90"/>
      <c r="J15" s="61"/>
    </row>
    <row r="16" spans="2:10" ht="15.75" thickBot="1" x14ac:dyDescent="0.3">
      <c r="B16" s="22">
        <v>3</v>
      </c>
      <c r="C16" s="12">
        <f>+'Entradas y resultados resumidos'!H15</f>
        <v>7.0000000000000007E-2</v>
      </c>
      <c r="D16" s="89" t="s">
        <v>48</v>
      </c>
      <c r="E16" s="89"/>
      <c r="F16" s="89"/>
      <c r="G16" s="89"/>
      <c r="H16" s="23"/>
      <c r="I16" s="23"/>
      <c r="J16" s="8"/>
    </row>
    <row r="17" spans="2:10" ht="15.75" thickBot="1" x14ac:dyDescent="0.3">
      <c r="B17" s="22">
        <v>4</v>
      </c>
      <c r="C17" s="13">
        <f>+'Entradas y resultados resumidos'!H16</f>
        <v>10000</v>
      </c>
      <c r="D17" s="89" t="s">
        <v>52</v>
      </c>
      <c r="E17" s="89"/>
      <c r="F17" s="89"/>
      <c r="G17" s="89"/>
      <c r="H17" s="23"/>
      <c r="I17" s="23"/>
      <c r="J17" s="9"/>
    </row>
    <row r="18" spans="2:10" ht="15.75" hidden="1" thickBot="1" x14ac:dyDescent="0.3">
      <c r="B18" s="22"/>
      <c r="C18" s="25">
        <f>COUNT(C13:C17)</f>
        <v>5</v>
      </c>
      <c r="D18" s="26" t="s">
        <v>29</v>
      </c>
      <c r="E18" s="26"/>
      <c r="F18" s="26"/>
      <c r="G18" s="26"/>
      <c r="J18" s="25"/>
    </row>
    <row r="19" spans="2:10" ht="15.75" thickBot="1" x14ac:dyDescent="0.3">
      <c r="B19" s="22"/>
      <c r="C19" s="6">
        <f>IF(C17="","",ROUND(FV(C16/12,C15*12,0,-C17,1),0))</f>
        <v>93324</v>
      </c>
      <c r="D19" s="27" t="s">
        <v>35</v>
      </c>
      <c r="E19" s="27"/>
      <c r="F19" s="27"/>
      <c r="G19" s="27"/>
      <c r="J19" s="10"/>
    </row>
    <row r="20" spans="2:10" ht="15.75" thickBot="1" x14ac:dyDescent="0.3">
      <c r="B20" s="22">
        <v>5</v>
      </c>
      <c r="C20" s="14">
        <f>+'Entradas y resultados resumidos'!H17</f>
        <v>500000</v>
      </c>
      <c r="D20" s="91" t="s">
        <v>51</v>
      </c>
      <c r="E20" s="91"/>
      <c r="F20" s="91"/>
      <c r="G20" s="91"/>
      <c r="H20" s="23"/>
      <c r="I20" s="23"/>
      <c r="J20" s="10"/>
    </row>
    <row r="21" spans="2:10" ht="15.75" thickBot="1" x14ac:dyDescent="0.3">
      <c r="B21" s="22"/>
      <c r="C21" s="6">
        <f>IF(C20&gt;C19,+C20-C19,"")</f>
        <v>406676</v>
      </c>
      <c r="D21" s="92" t="s">
        <v>30</v>
      </c>
      <c r="E21" s="92"/>
      <c r="F21" s="92"/>
      <c r="G21" s="92"/>
      <c r="J21" s="10"/>
    </row>
    <row r="22" spans="2:10" ht="15.75" thickBot="1" x14ac:dyDescent="0.3">
      <c r="B22" s="22"/>
    </row>
    <row r="23" spans="2:10" ht="14.65" customHeight="1" thickBot="1" x14ac:dyDescent="0.3">
      <c r="B23" s="22"/>
      <c r="C23" s="72" t="str">
        <f>"Required Future Contribs to Retire w "&amp;TEXT($C$20,"$#,###")</f>
        <v>Required Future Contribs to Retire w $500,000</v>
      </c>
      <c r="D23" s="73"/>
      <c r="E23" s="73"/>
      <c r="F23" s="74"/>
      <c r="G23" s="28"/>
      <c r="H23" s="28"/>
      <c r="I23" s="28"/>
    </row>
    <row r="24" spans="2:10" ht="29.65" customHeight="1" thickBot="1" x14ac:dyDescent="0.3">
      <c r="B24" s="22"/>
      <c r="C24" s="29" t="s">
        <v>3</v>
      </c>
      <c r="D24" s="29" t="s">
        <v>4</v>
      </c>
      <c r="E24" s="29" t="s">
        <v>5</v>
      </c>
      <c r="F24" s="29" t="s">
        <v>7</v>
      </c>
      <c r="G24" s="30" t="s">
        <v>0</v>
      </c>
      <c r="H24" s="31" t="s">
        <v>8</v>
      </c>
      <c r="I24" s="31" t="s">
        <v>2</v>
      </c>
    </row>
    <row r="25" spans="2:10" ht="15.75" thickBot="1" x14ac:dyDescent="0.3">
      <c r="C25" s="32">
        <f>IF(G25="","",ROUND(PMT(H25/12,G25*12,0,-I25,1),0))</f>
        <v>283</v>
      </c>
      <c r="D25" s="32">
        <f t="shared" ref="D25:D32" si="0">IF(G25="","",+C25*12)</f>
        <v>3396</v>
      </c>
      <c r="E25" s="33"/>
      <c r="F25" s="34">
        <f>IF(C21="","",+D25*G25)</f>
        <v>108672</v>
      </c>
      <c r="G25" s="35">
        <f>IF(C21="","",+C15)</f>
        <v>32</v>
      </c>
      <c r="H25" s="36">
        <f>IF(C21="","",+$C$16)</f>
        <v>7.0000000000000007E-2</v>
      </c>
      <c r="I25" s="37">
        <f>IF(C20="","",+$C$21)</f>
        <v>406676</v>
      </c>
    </row>
    <row r="26" spans="2:10" ht="15.75" thickBot="1" x14ac:dyDescent="0.3">
      <c r="C26" s="38">
        <f t="shared" ref="C26:C32" si="1">IF(G26="","",ROUND(PMT(H26/12,G26*12,0,-I26,1),0))</f>
        <v>422</v>
      </c>
      <c r="D26" s="38">
        <f t="shared" si="0"/>
        <v>5064</v>
      </c>
      <c r="E26" s="39">
        <f t="shared" ref="E26:E32" si="2">IF(G26="","",(+C26-$C$25)/$C$25)</f>
        <v>0.49116607773851589</v>
      </c>
      <c r="F26" s="38">
        <f t="shared" ref="F26:F32" si="3">IF(G26="","",+D26*G26)</f>
        <v>136728</v>
      </c>
      <c r="G26" s="40">
        <f t="shared" ref="G26:G33" si="4">IFERROR(IF($C$18&lt;5,"",IF(G25&lt;5,"",IF((+G25-5)&lt;1,"",+G25-5))),"")</f>
        <v>27</v>
      </c>
      <c r="H26" s="41">
        <f t="shared" ref="H26:H33" si="5">IF(G26="","",+$C$16)</f>
        <v>7.0000000000000007E-2</v>
      </c>
      <c r="I26" s="38">
        <f t="shared" ref="I26:I33" si="6">IF(G26="","",+$C$21)</f>
        <v>406676</v>
      </c>
    </row>
    <row r="27" spans="2:10" ht="15.75" thickBot="1" x14ac:dyDescent="0.3">
      <c r="C27" s="42">
        <f t="shared" si="1"/>
        <v>647</v>
      </c>
      <c r="D27" s="42">
        <f t="shared" si="0"/>
        <v>7764</v>
      </c>
      <c r="E27" s="43">
        <f t="shared" si="2"/>
        <v>1.2862190812720848</v>
      </c>
      <c r="F27" s="37">
        <f t="shared" si="3"/>
        <v>170808</v>
      </c>
      <c r="G27" s="44">
        <f t="shared" si="4"/>
        <v>22</v>
      </c>
      <c r="H27" s="36">
        <f t="shared" si="5"/>
        <v>7.0000000000000007E-2</v>
      </c>
      <c r="I27" s="37">
        <f t="shared" si="6"/>
        <v>406676</v>
      </c>
    </row>
    <row r="28" spans="2:10" ht="15.75" thickBot="1" x14ac:dyDescent="0.3">
      <c r="C28" s="38">
        <f t="shared" si="1"/>
        <v>1036</v>
      </c>
      <c r="D28" s="38">
        <f t="shared" si="0"/>
        <v>12432</v>
      </c>
      <c r="E28" s="39">
        <f t="shared" si="2"/>
        <v>2.6607773851590104</v>
      </c>
      <c r="F28" s="38">
        <f t="shared" si="3"/>
        <v>211344</v>
      </c>
      <c r="G28" s="40">
        <f t="shared" si="4"/>
        <v>17</v>
      </c>
      <c r="H28" s="41">
        <f t="shared" si="5"/>
        <v>7.0000000000000007E-2</v>
      </c>
      <c r="I28" s="38">
        <f t="shared" si="6"/>
        <v>406676</v>
      </c>
    </row>
    <row r="29" spans="2:10" ht="15.75" thickBot="1" x14ac:dyDescent="0.3">
      <c r="C29" s="42">
        <f t="shared" si="1"/>
        <v>1799</v>
      </c>
      <c r="D29" s="42">
        <f t="shared" si="0"/>
        <v>21588</v>
      </c>
      <c r="E29" s="43">
        <f t="shared" si="2"/>
        <v>5.3568904593639575</v>
      </c>
      <c r="F29" s="37">
        <f t="shared" si="3"/>
        <v>259056</v>
      </c>
      <c r="G29" s="44">
        <f t="shared" si="4"/>
        <v>12</v>
      </c>
      <c r="H29" s="36">
        <f t="shared" si="5"/>
        <v>7.0000000000000007E-2</v>
      </c>
      <c r="I29" s="37">
        <f t="shared" si="6"/>
        <v>406676</v>
      </c>
    </row>
    <row r="30" spans="2:10" ht="15.75" thickBot="1" x14ac:dyDescent="0.3">
      <c r="C30" s="38">
        <f t="shared" si="1"/>
        <v>3744</v>
      </c>
      <c r="D30" s="38">
        <f t="shared" si="0"/>
        <v>44928</v>
      </c>
      <c r="E30" s="39">
        <f t="shared" si="2"/>
        <v>12.229681978798586</v>
      </c>
      <c r="F30" s="38">
        <f t="shared" si="3"/>
        <v>314496</v>
      </c>
      <c r="G30" s="40">
        <f t="shared" si="4"/>
        <v>7</v>
      </c>
      <c r="H30" s="41">
        <f t="shared" si="5"/>
        <v>7.0000000000000007E-2</v>
      </c>
      <c r="I30" s="38">
        <f t="shared" si="6"/>
        <v>406676</v>
      </c>
    </row>
    <row r="31" spans="2:10" ht="15.75" thickBot="1" x14ac:dyDescent="0.3">
      <c r="C31" s="42">
        <f t="shared" si="1"/>
        <v>15744</v>
      </c>
      <c r="D31" s="42">
        <f t="shared" si="0"/>
        <v>188928</v>
      </c>
      <c r="E31" s="43">
        <f t="shared" si="2"/>
        <v>54.632508833922259</v>
      </c>
      <c r="F31" s="37">
        <f t="shared" si="3"/>
        <v>377856</v>
      </c>
      <c r="G31" s="44">
        <f t="shared" si="4"/>
        <v>2</v>
      </c>
      <c r="H31" s="36">
        <f t="shared" si="5"/>
        <v>7.0000000000000007E-2</v>
      </c>
      <c r="I31" s="37">
        <f t="shared" si="6"/>
        <v>406676</v>
      </c>
    </row>
    <row r="32" spans="2:10" ht="15.75" thickBot="1" x14ac:dyDescent="0.3">
      <c r="C32" s="38" t="str">
        <f t="shared" si="1"/>
        <v/>
      </c>
      <c r="D32" s="38" t="str">
        <f t="shared" si="0"/>
        <v/>
      </c>
      <c r="E32" s="39" t="str">
        <f t="shared" si="2"/>
        <v/>
      </c>
      <c r="F32" s="38" t="str">
        <f t="shared" si="3"/>
        <v/>
      </c>
      <c r="G32" s="40" t="str">
        <f t="shared" si="4"/>
        <v/>
      </c>
      <c r="H32" s="41" t="str">
        <f t="shared" si="5"/>
        <v/>
      </c>
      <c r="I32" s="38" t="str">
        <f t="shared" si="6"/>
        <v/>
      </c>
    </row>
    <row r="33" spans="2:10" ht="15.75" thickBot="1" x14ac:dyDescent="0.3">
      <c r="C33" s="42" t="str">
        <f t="shared" ref="C33" si="7">IF(G33="","",ROUND(PMT(H33/12,G33*12,0,-I33,1),0))</f>
        <v/>
      </c>
      <c r="D33" s="42" t="str">
        <f t="shared" ref="D33" si="8">IF(G33="","",+C33*12)</f>
        <v/>
      </c>
      <c r="E33" s="43" t="str">
        <f t="shared" ref="E33" si="9">IF(G33="","",(+C33-$C$25)/$C$25)</f>
        <v/>
      </c>
      <c r="F33" s="37" t="str">
        <f t="shared" ref="F33" si="10">IF(G33="","",+D33*G33)</f>
        <v/>
      </c>
      <c r="G33" s="44" t="str">
        <f t="shared" si="4"/>
        <v/>
      </c>
      <c r="H33" s="36" t="str">
        <f t="shared" si="5"/>
        <v/>
      </c>
      <c r="I33" s="37" t="str">
        <f t="shared" si="6"/>
        <v/>
      </c>
    </row>
    <row r="34" spans="2:10" ht="7.15" customHeight="1" x14ac:dyDescent="0.25"/>
    <row r="35" spans="2:10" ht="15" customHeight="1" x14ac:dyDescent="0.25">
      <c r="B35" s="45" t="s">
        <v>33</v>
      </c>
    </row>
    <row r="36" spans="2:10" ht="15" customHeight="1" x14ac:dyDescent="0.25">
      <c r="B36" s="67">
        <f>+C36/D25</f>
        <v>1.7234982332155477</v>
      </c>
      <c r="C36" s="46">
        <v>5853</v>
      </c>
      <c r="D36" s="47" t="s">
        <v>26</v>
      </c>
    </row>
    <row r="37" spans="2:10" ht="15" customHeight="1" x14ac:dyDescent="0.25">
      <c r="B37" s="67">
        <f>+C37/D25</f>
        <v>0.86174911660777387</v>
      </c>
      <c r="C37" s="48">
        <f>+C36*0.5</f>
        <v>2926.5</v>
      </c>
      <c r="D37" s="47" t="s">
        <v>54</v>
      </c>
    </row>
    <row r="38" spans="2:10" ht="15" customHeight="1" x14ac:dyDescent="0.25">
      <c r="B38" s="67">
        <f>SUM(B36:B37)</f>
        <v>2.5852473498233217</v>
      </c>
      <c r="C38" s="49">
        <f>IF(C37="",0,SUM(C36:C37))</f>
        <v>8779.5</v>
      </c>
      <c r="D38" s="47" t="s">
        <v>28</v>
      </c>
    </row>
    <row r="39" spans="2:10" ht="15" customHeight="1" x14ac:dyDescent="0.25">
      <c r="B39" s="67">
        <f>+C39/D25</f>
        <v>0.73616018845700826</v>
      </c>
      <c r="C39" s="49">
        <v>2500</v>
      </c>
      <c r="D39" s="47" t="s">
        <v>27</v>
      </c>
    </row>
    <row r="40" spans="2:10" ht="15" customHeight="1" thickBot="1" x14ac:dyDescent="0.3">
      <c r="B40" s="67">
        <f>SUM(B38:B39)</f>
        <v>3.3214075382803299</v>
      </c>
      <c r="C40" s="50">
        <f>IF(C39="",0,SUM(C38:C39))</f>
        <v>11279.5</v>
      </c>
      <c r="D40" s="47" t="s">
        <v>25</v>
      </c>
    </row>
    <row r="41" spans="2:10" ht="7.9" customHeight="1" thickTop="1" x14ac:dyDescent="0.25"/>
    <row r="42" spans="2:10" ht="17.25" x14ac:dyDescent="0.25">
      <c r="B42" s="47" t="s">
        <v>32</v>
      </c>
    </row>
    <row r="43" spans="2:10" x14ac:dyDescent="0.25">
      <c r="B43" s="47"/>
    </row>
    <row r="44" spans="2:10" ht="17.25" x14ac:dyDescent="0.3">
      <c r="B44" s="71" t="s">
        <v>23</v>
      </c>
      <c r="C44" s="71"/>
      <c r="D44" s="71"/>
      <c r="E44" s="71"/>
      <c r="F44" s="71"/>
      <c r="G44" s="71"/>
      <c r="H44" s="71"/>
      <c r="I44" s="71"/>
      <c r="J44" s="19"/>
    </row>
    <row r="45" spans="2:10" ht="15" customHeight="1" x14ac:dyDescent="0.25"/>
    <row r="46" spans="2:10" ht="15" customHeight="1" thickBot="1" x14ac:dyDescent="0.35">
      <c r="C46" s="70" t="s">
        <v>34</v>
      </c>
      <c r="D46" s="70"/>
      <c r="E46" s="70"/>
      <c r="F46" s="70"/>
      <c r="G46" s="70"/>
      <c r="H46" s="51"/>
      <c r="I46" s="51"/>
      <c r="J46" s="62"/>
    </row>
    <row r="47" spans="2:10" ht="15" customHeight="1" thickBot="1" x14ac:dyDescent="0.3">
      <c r="B47" s="22">
        <v>6</v>
      </c>
      <c r="C47" s="15">
        <f>+'Entradas y resultados resumidos'!H18</f>
        <v>93</v>
      </c>
      <c r="D47" s="75" t="s">
        <v>49</v>
      </c>
      <c r="E47" s="76"/>
      <c r="F47" s="76"/>
      <c r="G47" s="77"/>
    </row>
    <row r="48" spans="2:10" ht="15.75" thickBot="1" x14ac:dyDescent="0.3">
      <c r="B48" s="22"/>
      <c r="C48" s="52">
        <f>IF(C47="","",C47-C14)</f>
        <v>26</v>
      </c>
      <c r="D48" s="85" t="s">
        <v>18</v>
      </c>
      <c r="E48" s="86"/>
      <c r="F48" s="86"/>
      <c r="G48" s="87"/>
    </row>
    <row r="49" spans="2:10" ht="15.75" thickBot="1" x14ac:dyDescent="0.3">
      <c r="B49" s="22">
        <v>7</v>
      </c>
      <c r="C49" s="12">
        <f>+'Entradas y resultados resumidos'!H19</f>
        <v>0.05</v>
      </c>
      <c r="D49" s="75" t="s">
        <v>50</v>
      </c>
      <c r="E49" s="76"/>
      <c r="F49" s="76"/>
      <c r="G49" s="77"/>
    </row>
    <row r="50" spans="2:10" ht="15.75" thickBot="1" x14ac:dyDescent="0.3">
      <c r="B50" s="22">
        <v>8</v>
      </c>
      <c r="C50" s="12">
        <f>+'Entradas y resultados resumidos'!H20</f>
        <v>0.05</v>
      </c>
      <c r="D50" s="75" t="s">
        <v>40</v>
      </c>
      <c r="E50" s="76"/>
      <c r="F50" s="76"/>
      <c r="G50" s="77"/>
    </row>
    <row r="51" spans="2:10" s="55" customFormat="1" ht="19.899999999999999" customHeight="1" thickBot="1" x14ac:dyDescent="0.3">
      <c r="B51" s="53"/>
      <c r="C51" s="54">
        <f>IF(C50="","",'Plan de jubilación'!H5)</f>
        <v>2083</v>
      </c>
      <c r="D51" s="78" t="str">
        <f>"Starting monthly distribution @ age "&amp;'Entradas y resultados resumidos'!H14</f>
        <v>Starting monthly distribution @ age 67</v>
      </c>
      <c r="E51" s="79"/>
      <c r="F51" s="79"/>
      <c r="G51" s="80"/>
    </row>
    <row r="52" spans="2:10" ht="15.75" thickBot="1" x14ac:dyDescent="0.3">
      <c r="B52" s="22">
        <v>9</v>
      </c>
      <c r="C52" s="12">
        <f>+'Entradas y resultados resumidos'!H21</f>
        <v>0.03</v>
      </c>
      <c r="D52" s="75" t="s">
        <v>41</v>
      </c>
      <c r="E52" s="76"/>
      <c r="F52" s="76"/>
      <c r="G52" s="77"/>
    </row>
    <row r="53" spans="2:10" s="55" customFormat="1" ht="19.899999999999999" customHeight="1" thickBot="1" x14ac:dyDescent="0.3">
      <c r="C53" s="54">
        <f>IF(C52="","",+'Plan de jubilación'!H6)</f>
        <v>4356</v>
      </c>
      <c r="D53" s="78" t="str">
        <f>"Ending monthly distribution @ age "&amp;'Entradas y resultados resumidos'!H18</f>
        <v>Ending monthly distribution @ age 93</v>
      </c>
      <c r="E53" s="79"/>
      <c r="F53" s="79"/>
      <c r="G53" s="80"/>
    </row>
    <row r="54" spans="2:10" s="55" customFormat="1" ht="19.899999999999999" customHeight="1" thickBot="1" x14ac:dyDescent="0.3">
      <c r="C54" s="54">
        <f>IF(C52="","",+'Plan de jubilación'!H3)</f>
        <v>3085.7307692307691</v>
      </c>
      <c r="D54" s="56" t="str">
        <f>"Average monthly distribution over "&amp;('Entradas y resultados resumidos'!H18-'Entradas y resultados resumidos'!H14)&amp;" years"</f>
        <v>Average monthly distribution over 26 years</v>
      </c>
      <c r="E54" s="57"/>
      <c r="F54" s="57"/>
      <c r="G54" s="57"/>
    </row>
    <row r="55" spans="2:10" s="55" customFormat="1" ht="19.899999999999999" customHeight="1" thickBot="1" x14ac:dyDescent="0.3">
      <c r="C55" s="58">
        <f>IF(C54="","",+'Plan de jubilación'!I2)</f>
        <v>14879</v>
      </c>
      <c r="D55" s="81" t="str">
        <f>"Ending account balance at age "&amp;'Entradas y resultados resumidos'!H18</f>
        <v>Ending account balance at age 93</v>
      </c>
      <c r="E55" s="82"/>
      <c r="F55" s="82"/>
      <c r="G55" s="83"/>
    </row>
    <row r="57" spans="2:10" ht="17.25" x14ac:dyDescent="0.3">
      <c r="B57" s="71" t="s">
        <v>23</v>
      </c>
      <c r="C57" s="71"/>
      <c r="D57" s="71"/>
      <c r="E57" s="71"/>
      <c r="F57" s="71"/>
      <c r="G57" s="71"/>
      <c r="H57" s="71"/>
      <c r="I57" s="71"/>
      <c r="J57" s="19"/>
    </row>
    <row r="58" spans="2:10" ht="17.25" x14ac:dyDescent="0.3">
      <c r="B58" s="19"/>
      <c r="C58" s="19"/>
      <c r="D58" s="19"/>
      <c r="E58" s="19"/>
      <c r="F58" s="19"/>
      <c r="G58" s="19"/>
      <c r="H58" s="19"/>
      <c r="I58" s="19"/>
      <c r="J58" s="19"/>
    </row>
    <row r="60" spans="2:10" ht="19.899999999999999" customHeight="1" x14ac:dyDescent="0.25"/>
    <row r="61" spans="2:10" ht="14.65" customHeight="1" x14ac:dyDescent="0.25"/>
    <row r="62" spans="2:10" ht="14.65" customHeight="1" x14ac:dyDescent="0.25"/>
    <row r="63" spans="2:10" ht="14.65" customHeight="1" x14ac:dyDescent="0.25"/>
    <row r="64" spans="2:10" ht="14.65" customHeight="1" x14ac:dyDescent="0.25"/>
    <row r="65" spans="3:4" x14ac:dyDescent="0.25">
      <c r="C65" s="46"/>
      <c r="D65" s="47"/>
    </row>
    <row r="67" spans="3:4" ht="14.25" customHeight="1" x14ac:dyDescent="0.25">
      <c r="C67" s="59"/>
    </row>
    <row r="68" spans="3:4" ht="14.25" hidden="1" customHeight="1" x14ac:dyDescent="0.25">
      <c r="C68" s="46">
        <f>+D25-C38</f>
        <v>-5383.5</v>
      </c>
      <c r="D68" s="47" t="s">
        <v>31</v>
      </c>
    </row>
    <row r="69" spans="3:4" ht="14.25" customHeight="1" x14ac:dyDescent="0.25"/>
  </sheetData>
  <sheetProtection selectLockedCells="1" selectUnlockedCells="1"/>
  <mergeCells count="25">
    <mergeCell ref="B5:I5"/>
    <mergeCell ref="B6:I6"/>
    <mergeCell ref="B7:I7"/>
    <mergeCell ref="B8:I8"/>
    <mergeCell ref="D48:G48"/>
    <mergeCell ref="D47:G47"/>
    <mergeCell ref="D13:G13"/>
    <mergeCell ref="D14:G14"/>
    <mergeCell ref="D16:G16"/>
    <mergeCell ref="D15:G15"/>
    <mergeCell ref="D17:G17"/>
    <mergeCell ref="D20:G20"/>
    <mergeCell ref="D21:G21"/>
    <mergeCell ref="B44:I44"/>
    <mergeCell ref="D12:G12"/>
    <mergeCell ref="B10:G10"/>
    <mergeCell ref="C46:G46"/>
    <mergeCell ref="B57:I57"/>
    <mergeCell ref="C23:F23"/>
    <mergeCell ref="D49:G49"/>
    <mergeCell ref="D50:G50"/>
    <mergeCell ref="D52:G52"/>
    <mergeCell ref="D51:G51"/>
    <mergeCell ref="D55:G55"/>
    <mergeCell ref="D53:G53"/>
  </mergeCells>
  <conditionalFormatting sqref="C21 J21">
    <cfRule type="cellIs" dxfId="23" priority="2" operator="greaterThan">
      <formula>0</formula>
    </cfRule>
  </conditionalFormatting>
  <conditionalFormatting sqref="C40">
    <cfRule type="cellIs" dxfId="22" priority="5" operator="greaterThan">
      <formula>0</formula>
    </cfRule>
  </conditionalFormatting>
  <conditionalFormatting sqref="C55">
    <cfRule type="cellIs" dxfId="21" priority="9" operator="lessThan">
      <formula>0</formula>
    </cfRule>
    <cfRule type="cellIs" dxfId="20" priority="10" operator="greaterThan">
      <formula>0</formula>
    </cfRule>
  </conditionalFormatting>
  <conditionalFormatting sqref="C25:G25">
    <cfRule type="cellIs" dxfId="19" priority="7" operator="greaterThan">
      <formula>0</formula>
    </cfRule>
  </conditionalFormatting>
  <printOptions horizontalCentered="1"/>
  <pageMargins left="0.2" right="0.2" top="0.25" bottom="0.25" header="0.25" footer="0.25"/>
  <pageSetup scale="88" orientation="portrait" r:id="rId1"/>
  <headerFooter>
    <oddFooter>&amp;L&amp;6&amp;Z&amp;F\&amp;A</oddFooter>
  </headerFooter>
  <ignoredErrors>
    <ignoredError sqref="C13:C21 C47:C52" unlockedFormula="1"/>
    <ignoredError sqref="B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9634-9DBA-4101-A7A4-FCBAACA3E527}">
  <sheetPr>
    <tabColor rgb="FFFFC000"/>
    <pageSetUpPr fitToPage="1"/>
  </sheetPr>
  <dimension ref="A1:N611"/>
  <sheetViews>
    <sheetView showGridLines="0" view="pageBreakPreview" zoomScale="115" zoomScaleNormal="175" zoomScaleSheetLayoutView="115" workbookViewId="0">
      <pane ySplit="18" topLeftCell="A19" activePane="bottomLeft" state="frozenSplit"/>
      <selection pane="bottomLeft" sqref="A1:XFD1048576"/>
    </sheetView>
  </sheetViews>
  <sheetFormatPr defaultColWidth="8.7109375" defaultRowHeight="15" x14ac:dyDescent="0.25"/>
  <cols>
    <col min="1" max="1" width="8.7109375" style="164"/>
    <col min="2" max="3" width="8.28515625" style="159" customWidth="1"/>
    <col min="4" max="4" width="7.28515625" style="98" customWidth="1"/>
    <col min="5" max="5" width="16.42578125" style="98" customWidth="1"/>
    <col min="6" max="6" width="10" style="98" customWidth="1"/>
    <col min="7" max="7" width="16.28515625" style="98" customWidth="1"/>
    <col min="8" max="8" width="16.140625" style="98" customWidth="1"/>
    <col min="9" max="9" width="15.85546875" style="98" customWidth="1"/>
    <col min="10" max="10" width="8.7109375" style="98"/>
    <col min="11" max="11" width="11" style="98" bestFit="1" customWidth="1"/>
    <col min="12" max="12" width="9.42578125" style="98" bestFit="1" customWidth="1"/>
    <col min="13" max="14" width="8.7109375" style="159"/>
    <col min="15" max="16384" width="8.7109375" style="98"/>
  </cols>
  <sheetData>
    <row r="1" spans="1:12" x14ac:dyDescent="0.25">
      <c r="A1" s="154" t="s">
        <v>9</v>
      </c>
      <c r="B1" s="154"/>
      <c r="C1" s="154"/>
      <c r="D1" s="155"/>
      <c r="E1" s="156" t="s">
        <v>90</v>
      </c>
      <c r="F1" s="157" t="s">
        <v>11</v>
      </c>
      <c r="G1" s="157" t="s">
        <v>91</v>
      </c>
      <c r="H1" s="157" t="s">
        <v>13</v>
      </c>
      <c r="I1" s="158" t="s">
        <v>92</v>
      </c>
    </row>
    <row r="2" spans="1:12" x14ac:dyDescent="0.25">
      <c r="A2" s="154" t="s">
        <v>81</v>
      </c>
      <c r="B2" s="154"/>
      <c r="C2" s="154"/>
      <c r="D2" s="155"/>
      <c r="E2" s="160">
        <f>+'Retirem Planning Tool Results'!C20</f>
        <v>500000</v>
      </c>
      <c r="F2" s="161">
        <f>SUM(F10:F610)</f>
        <v>0</v>
      </c>
      <c r="G2" s="161">
        <f>SUM(G10:G610)</f>
        <v>477627</v>
      </c>
      <c r="H2" s="161">
        <f>SUM(H10:H610)</f>
        <v>962748</v>
      </c>
      <c r="I2" s="162">
        <f>+E2+F2+G2-H2</f>
        <v>14879</v>
      </c>
      <c r="K2" s="163"/>
      <c r="L2" s="163"/>
    </row>
    <row r="3" spans="1:12" ht="15.75" thickBot="1" x14ac:dyDescent="0.3">
      <c r="E3" s="165"/>
      <c r="F3" s="166" t="s">
        <v>15</v>
      </c>
      <c r="G3" s="167">
        <f>+G2/MAX(A10:A610)</f>
        <v>1530.8557692307693</v>
      </c>
      <c r="H3" s="167">
        <f>+H2/MAX(A10:A610)</f>
        <v>3085.7307692307691</v>
      </c>
      <c r="I3" s="168"/>
    </row>
    <row r="4" spans="1:12" ht="15.75" thickBot="1" x14ac:dyDescent="0.3">
      <c r="E4" s="169"/>
      <c r="F4" s="169"/>
      <c r="G4" s="170" t="str">
        <f>MAX(A10:A610)&amp;" meses"</f>
        <v>312 meses</v>
      </c>
      <c r="H4" s="170" t="str">
        <f>"Edad "&amp;VLOOKUP(MAX(A10:A610),Lists!B6:E606,3,FALSE)+1</f>
        <v>Edad 93</v>
      </c>
      <c r="I4" s="161">
        <f>MIN(I11:I610)</f>
        <v>14879</v>
      </c>
    </row>
    <row r="5" spans="1:12" x14ac:dyDescent="0.25">
      <c r="B5" s="171"/>
      <c r="E5" s="172" t="s">
        <v>85</v>
      </c>
      <c r="F5" s="173"/>
      <c r="G5" s="174" t="s">
        <v>86</v>
      </c>
      <c r="H5" s="175">
        <f>+H11</f>
        <v>2083</v>
      </c>
      <c r="I5" s="163"/>
    </row>
    <row r="6" spans="1:12" ht="15.75" thickBot="1" x14ac:dyDescent="0.3">
      <c r="A6" s="170">
        <f>+'Retirem Planning Tool Results'!C47</f>
        <v>93</v>
      </c>
      <c r="B6" s="176" t="s">
        <v>82</v>
      </c>
      <c r="E6" s="177"/>
      <c r="F6" s="178"/>
      <c r="G6" s="179" t="s">
        <v>87</v>
      </c>
      <c r="H6" s="180">
        <f>MAX(H10:H610)</f>
        <v>4356</v>
      </c>
      <c r="I6" s="163"/>
    </row>
    <row r="7" spans="1:12" x14ac:dyDescent="0.25">
      <c r="A7" s="170">
        <f>+'Retirem Planning Tool Results'!C14</f>
        <v>67</v>
      </c>
      <c r="B7" s="176" t="s">
        <v>83</v>
      </c>
      <c r="G7" s="181" t="s">
        <v>88</v>
      </c>
      <c r="H7" s="182">
        <f>+'Retirem Planning Tool Results'!C49</f>
        <v>0.05</v>
      </c>
    </row>
    <row r="8" spans="1:12" x14ac:dyDescent="0.25">
      <c r="A8" s="170">
        <f>+A6-A7</f>
        <v>26</v>
      </c>
      <c r="B8" s="176" t="s">
        <v>84</v>
      </c>
      <c r="C8" s="171"/>
      <c r="G8" s="181" t="s">
        <v>89</v>
      </c>
      <c r="H8" s="182">
        <f>+'Retirem Planning Tool Results'!C50</f>
        <v>0.05</v>
      </c>
    </row>
    <row r="9" spans="1:12" x14ac:dyDescent="0.25">
      <c r="G9" s="181" t="s">
        <v>89</v>
      </c>
      <c r="H9" s="182">
        <f>+'Retirem Planning Tool Results'!C52</f>
        <v>0.03</v>
      </c>
    </row>
    <row r="10" spans="1:12" s="159" customFormat="1" ht="30" x14ac:dyDescent="0.25">
      <c r="A10" s="164" t="s">
        <v>95</v>
      </c>
      <c r="B10" s="159" t="s">
        <v>1</v>
      </c>
      <c r="C10" s="159" t="s">
        <v>94</v>
      </c>
      <c r="D10" s="183" t="s">
        <v>8</v>
      </c>
      <c r="E10" s="159" t="s">
        <v>10</v>
      </c>
      <c r="F10" s="159" t="s">
        <v>11</v>
      </c>
      <c r="G10" s="159" t="s">
        <v>12</v>
      </c>
      <c r="H10" s="159" t="s">
        <v>13</v>
      </c>
      <c r="I10" s="159" t="s">
        <v>14</v>
      </c>
    </row>
    <row r="11" spans="1:12" x14ac:dyDescent="0.25">
      <c r="A11" s="164">
        <v>1</v>
      </c>
      <c r="B11" s="164">
        <f>IF(A11&gt;$A$8*12,"",VLOOKUP(A11,Lists!B6:E606,2,FALSE))</f>
        <v>1</v>
      </c>
      <c r="C11" s="164">
        <f>IF(A11&gt;$A$8*12,"",VLOOKUP(A11,Lists!$B$6:$D$606,3,FALSE))</f>
        <v>67</v>
      </c>
      <c r="D11" s="184">
        <f>IF(A11&gt;$A$8*12,"",$H$7)</f>
        <v>0.05</v>
      </c>
      <c r="E11" s="163">
        <f>+E2</f>
        <v>500000</v>
      </c>
      <c r="F11" s="163">
        <v>0</v>
      </c>
      <c r="G11" s="163">
        <f>IF(A11&gt;$A$8*12,"",ROUND((+E11+F11)*D11/12,0))</f>
        <v>2083</v>
      </c>
      <c r="H11" s="163">
        <f>IF(A11&gt;$A$8*12,"",VLOOKUP(A11,Lists!B6:E606,4,FALSE))</f>
        <v>2083</v>
      </c>
      <c r="I11" s="163">
        <f>IF(A11&gt;$A$8*12,"",+E11+F11+G11-H11)</f>
        <v>500000</v>
      </c>
    </row>
    <row r="12" spans="1:12" x14ac:dyDescent="0.25">
      <c r="A12" s="164">
        <f t="shared" ref="A12:A75" si="0">IF(A11&lt;($A$8*12),A11+1,"")</f>
        <v>2</v>
      </c>
      <c r="B12" s="164">
        <f>IF(A12&gt;$A$8*12,"",VLOOKUP(A12,Lists!B7:E607,2,FALSE))</f>
        <v>1</v>
      </c>
      <c r="C12" s="164">
        <f>IF(A12&gt;$A$8*12,"",VLOOKUP(A12,Lists!$B$6:$D$606,3,FALSE))</f>
        <v>67</v>
      </c>
      <c r="D12" s="184">
        <f t="shared" ref="D12:D75" si="1">IF(A12&gt;$A$8*12,"",D11)</f>
        <v>0.05</v>
      </c>
      <c r="E12" s="163">
        <f t="shared" ref="E12:E75" si="2">IF(A12&gt;$A$8*12,"",+I11)</f>
        <v>500000</v>
      </c>
      <c r="F12" s="163">
        <f t="shared" ref="F12:F75" si="3">IF(A12&gt;$A$8*12,"",F11)</f>
        <v>0</v>
      </c>
      <c r="G12" s="163">
        <f t="shared" ref="G12:G75" si="4">IF(A12&gt;$A$8*12,"",ROUND((+E12+F12)*D12/12,0))</f>
        <v>2083</v>
      </c>
      <c r="H12" s="163">
        <f>IF(A12&gt;$A$8*12,"",VLOOKUP(A12,Lists!B7:E606,4,FALSE))</f>
        <v>2083</v>
      </c>
      <c r="I12" s="163">
        <f t="shared" ref="I12:I75" si="5">IF(A12&gt;$A$8*12,"",+E12+F12+G12-H12)</f>
        <v>500000</v>
      </c>
    </row>
    <row r="13" spans="1:12" x14ac:dyDescent="0.25">
      <c r="A13" s="164">
        <f t="shared" si="0"/>
        <v>3</v>
      </c>
      <c r="B13" s="164">
        <f>IF(A13&gt;$A$8*12,"",VLOOKUP(A13,Lists!B8:E608,2,FALSE))</f>
        <v>1</v>
      </c>
      <c r="C13" s="164">
        <f>IF(A13&gt;$A$8*12,"",VLOOKUP(A13,Lists!$B$6:$D$606,3,FALSE))</f>
        <v>67</v>
      </c>
      <c r="D13" s="184">
        <f t="shared" si="1"/>
        <v>0.05</v>
      </c>
      <c r="E13" s="163">
        <f t="shared" si="2"/>
        <v>500000</v>
      </c>
      <c r="F13" s="163">
        <f t="shared" si="3"/>
        <v>0</v>
      </c>
      <c r="G13" s="163">
        <f t="shared" si="4"/>
        <v>2083</v>
      </c>
      <c r="H13" s="163">
        <f>IF(A13&gt;$A$8*12,"",VLOOKUP(A13,Lists!B8:E606,4,FALSE))</f>
        <v>2083</v>
      </c>
      <c r="I13" s="163">
        <f t="shared" si="5"/>
        <v>500000</v>
      </c>
    </row>
    <row r="14" spans="1:12" x14ac:dyDescent="0.25">
      <c r="A14" s="164">
        <f t="shared" si="0"/>
        <v>4</v>
      </c>
      <c r="B14" s="164">
        <f>IF(A14&gt;$A$8*12,"",VLOOKUP(A14,Lists!B9:E609,2,FALSE))</f>
        <v>1</v>
      </c>
      <c r="C14" s="164">
        <f>IF(A14&gt;$A$8*12,"",VLOOKUP(A14,Lists!$B$6:$D$606,3,FALSE))</f>
        <v>67</v>
      </c>
      <c r="D14" s="184">
        <f t="shared" si="1"/>
        <v>0.05</v>
      </c>
      <c r="E14" s="163">
        <f t="shared" si="2"/>
        <v>500000</v>
      </c>
      <c r="F14" s="163">
        <f t="shared" si="3"/>
        <v>0</v>
      </c>
      <c r="G14" s="163">
        <f t="shared" si="4"/>
        <v>2083</v>
      </c>
      <c r="H14" s="163">
        <f>IF(A14&gt;$A$8*12,"",VLOOKUP(A14,Lists!B9:E606,4,FALSE))</f>
        <v>2083</v>
      </c>
      <c r="I14" s="163">
        <f t="shared" si="5"/>
        <v>500000</v>
      </c>
    </row>
    <row r="15" spans="1:12" x14ac:dyDescent="0.25">
      <c r="A15" s="164">
        <f t="shared" si="0"/>
        <v>5</v>
      </c>
      <c r="B15" s="164">
        <f>IF(A15&gt;$A$8*12,"",VLOOKUP(A15,Lists!B10:E610,2,FALSE))</f>
        <v>1</v>
      </c>
      <c r="C15" s="164">
        <f>IF(A15&gt;$A$8*12,"",VLOOKUP(A15,Lists!$B$6:$D$606,3,FALSE))</f>
        <v>67</v>
      </c>
      <c r="D15" s="184">
        <f t="shared" si="1"/>
        <v>0.05</v>
      </c>
      <c r="E15" s="163">
        <f t="shared" si="2"/>
        <v>500000</v>
      </c>
      <c r="F15" s="163">
        <f t="shared" si="3"/>
        <v>0</v>
      </c>
      <c r="G15" s="163">
        <f t="shared" si="4"/>
        <v>2083</v>
      </c>
      <c r="H15" s="163">
        <f>IF(A15&gt;$A$8*12,"",VLOOKUP(A15,Lists!B10:E606,4,FALSE))</f>
        <v>2083</v>
      </c>
      <c r="I15" s="163">
        <f t="shared" si="5"/>
        <v>500000</v>
      </c>
    </row>
    <row r="16" spans="1:12" x14ac:dyDescent="0.25">
      <c r="A16" s="164">
        <f t="shared" si="0"/>
        <v>6</v>
      </c>
      <c r="B16" s="164">
        <f>IF(A16&gt;$A$8*12,"",VLOOKUP(A16,Lists!B11:E611,2,FALSE))</f>
        <v>1</v>
      </c>
      <c r="C16" s="164">
        <f>IF(A16&gt;$A$8*12,"",VLOOKUP(A16,Lists!$B$6:$D$606,3,FALSE))</f>
        <v>67</v>
      </c>
      <c r="D16" s="184">
        <f t="shared" si="1"/>
        <v>0.05</v>
      </c>
      <c r="E16" s="163">
        <f t="shared" si="2"/>
        <v>500000</v>
      </c>
      <c r="F16" s="163">
        <f t="shared" si="3"/>
        <v>0</v>
      </c>
      <c r="G16" s="163">
        <f t="shared" si="4"/>
        <v>2083</v>
      </c>
      <c r="H16" s="163">
        <f>IF(A16&gt;$A$8*12,"",VLOOKUP(A16,Lists!B11:E606,4,FALSE))</f>
        <v>2083</v>
      </c>
      <c r="I16" s="163">
        <f t="shared" si="5"/>
        <v>500000</v>
      </c>
    </row>
    <row r="17" spans="1:9" x14ac:dyDescent="0.25">
      <c r="A17" s="164">
        <f t="shared" si="0"/>
        <v>7</v>
      </c>
      <c r="B17" s="164">
        <f>IF(A17&gt;$A$8*12,"",VLOOKUP(A17,Lists!B12:E612,2,FALSE))</f>
        <v>1</v>
      </c>
      <c r="C17" s="164">
        <f>IF(A17&gt;$A$8*12,"",VLOOKUP(A17,Lists!$B$6:$D$606,3,FALSE))</f>
        <v>67</v>
      </c>
      <c r="D17" s="184">
        <f t="shared" si="1"/>
        <v>0.05</v>
      </c>
      <c r="E17" s="163">
        <f t="shared" si="2"/>
        <v>500000</v>
      </c>
      <c r="F17" s="163">
        <f t="shared" si="3"/>
        <v>0</v>
      </c>
      <c r="G17" s="163">
        <f t="shared" si="4"/>
        <v>2083</v>
      </c>
      <c r="H17" s="163">
        <f>IF(A17&gt;$A$8*12,"",VLOOKUP(A17,Lists!B12:E606,4,FALSE))</f>
        <v>2083</v>
      </c>
      <c r="I17" s="163">
        <f t="shared" si="5"/>
        <v>500000</v>
      </c>
    </row>
    <row r="18" spans="1:9" x14ac:dyDescent="0.25">
      <c r="A18" s="164">
        <f t="shared" si="0"/>
        <v>8</v>
      </c>
      <c r="B18" s="164">
        <f>IF(A18&gt;$A$8*12,"",VLOOKUP(A18,Lists!B13:E613,2,FALSE))</f>
        <v>1</v>
      </c>
      <c r="C18" s="164">
        <f>IF(A18&gt;$A$8*12,"",VLOOKUP(A18,Lists!$B$6:$D$606,3,FALSE))</f>
        <v>67</v>
      </c>
      <c r="D18" s="184">
        <f t="shared" si="1"/>
        <v>0.05</v>
      </c>
      <c r="E18" s="163">
        <f t="shared" si="2"/>
        <v>500000</v>
      </c>
      <c r="F18" s="163">
        <f t="shared" si="3"/>
        <v>0</v>
      </c>
      <c r="G18" s="163">
        <f t="shared" si="4"/>
        <v>2083</v>
      </c>
      <c r="H18" s="163">
        <f>IF(A18&gt;$A$8*12,"",VLOOKUP(A18,Lists!B13:E606,4,FALSE))</f>
        <v>2083</v>
      </c>
      <c r="I18" s="163">
        <f t="shared" si="5"/>
        <v>500000</v>
      </c>
    </row>
    <row r="19" spans="1:9" x14ac:dyDescent="0.25">
      <c r="A19" s="164">
        <f t="shared" si="0"/>
        <v>9</v>
      </c>
      <c r="B19" s="164">
        <f>IF(A19&gt;$A$8*12,"",VLOOKUP(A19,Lists!B14:E614,2,FALSE))</f>
        <v>1</v>
      </c>
      <c r="C19" s="164">
        <f>IF(A19&gt;$A$8*12,"",VLOOKUP(A19,Lists!$B$6:$D$606,3,FALSE))</f>
        <v>67</v>
      </c>
      <c r="D19" s="184">
        <f t="shared" si="1"/>
        <v>0.05</v>
      </c>
      <c r="E19" s="163">
        <f t="shared" si="2"/>
        <v>500000</v>
      </c>
      <c r="F19" s="163">
        <f t="shared" si="3"/>
        <v>0</v>
      </c>
      <c r="G19" s="163">
        <f t="shared" si="4"/>
        <v>2083</v>
      </c>
      <c r="H19" s="163">
        <f>IF(A19&gt;$A$8*12,"",VLOOKUP(A19,Lists!B14:E606,4,FALSE))</f>
        <v>2083</v>
      </c>
      <c r="I19" s="163">
        <f t="shared" si="5"/>
        <v>500000</v>
      </c>
    </row>
    <row r="20" spans="1:9" x14ac:dyDescent="0.25">
      <c r="A20" s="164">
        <f t="shared" si="0"/>
        <v>10</v>
      </c>
      <c r="B20" s="164">
        <f>IF(A20&gt;$A$8*12,"",VLOOKUP(A20,Lists!B15:E615,2,FALSE))</f>
        <v>1</v>
      </c>
      <c r="C20" s="164">
        <f>IF(A20&gt;$A$8*12,"",VLOOKUP(A20,Lists!$B$6:$D$606,3,FALSE))</f>
        <v>67</v>
      </c>
      <c r="D20" s="184">
        <f t="shared" si="1"/>
        <v>0.05</v>
      </c>
      <c r="E20" s="163">
        <f t="shared" si="2"/>
        <v>500000</v>
      </c>
      <c r="F20" s="163">
        <f t="shared" si="3"/>
        <v>0</v>
      </c>
      <c r="G20" s="163">
        <f t="shared" si="4"/>
        <v>2083</v>
      </c>
      <c r="H20" s="163">
        <f>IF(A20&gt;$A$8*12,"",VLOOKUP(A20,Lists!B15:E606,4,FALSE))</f>
        <v>2083</v>
      </c>
      <c r="I20" s="163">
        <f t="shared" si="5"/>
        <v>500000</v>
      </c>
    </row>
    <row r="21" spans="1:9" x14ac:dyDescent="0.25">
      <c r="A21" s="164">
        <f t="shared" si="0"/>
        <v>11</v>
      </c>
      <c r="B21" s="164">
        <f>IF(A21&gt;$A$8*12,"",VLOOKUP(A21,Lists!B16:E616,2,FALSE))</f>
        <v>1</v>
      </c>
      <c r="C21" s="164">
        <f>IF(A21&gt;$A$8*12,"",VLOOKUP(A21,Lists!$B$6:$D$606,3,FALSE))</f>
        <v>67</v>
      </c>
      <c r="D21" s="184">
        <f t="shared" si="1"/>
        <v>0.05</v>
      </c>
      <c r="E21" s="163">
        <f t="shared" si="2"/>
        <v>500000</v>
      </c>
      <c r="F21" s="163">
        <f t="shared" si="3"/>
        <v>0</v>
      </c>
      <c r="G21" s="163">
        <f t="shared" si="4"/>
        <v>2083</v>
      </c>
      <c r="H21" s="163">
        <f>IF(A21&gt;$A$8*12,"",VLOOKUP(A21,Lists!B16:E606,4,FALSE))</f>
        <v>2083</v>
      </c>
      <c r="I21" s="163">
        <f t="shared" si="5"/>
        <v>500000</v>
      </c>
    </row>
    <row r="22" spans="1:9" x14ac:dyDescent="0.25">
      <c r="A22" s="164">
        <f t="shared" si="0"/>
        <v>12</v>
      </c>
      <c r="B22" s="164">
        <f>IF(A22&gt;$A$8*12,"",VLOOKUP(A22,Lists!B17:E617,2,FALSE))</f>
        <v>1</v>
      </c>
      <c r="C22" s="164">
        <f>IF(A22&gt;$A$8*12,"",VLOOKUP(A22,Lists!$B$6:$D$606,3,FALSE))</f>
        <v>67</v>
      </c>
      <c r="D22" s="184">
        <f t="shared" si="1"/>
        <v>0.05</v>
      </c>
      <c r="E22" s="163">
        <f t="shared" si="2"/>
        <v>500000</v>
      </c>
      <c r="F22" s="163">
        <f t="shared" si="3"/>
        <v>0</v>
      </c>
      <c r="G22" s="163">
        <f t="shared" si="4"/>
        <v>2083</v>
      </c>
      <c r="H22" s="163">
        <f>IF(A22&gt;$A$8*12,"",VLOOKUP(A22,Lists!B17:E606,4,FALSE))</f>
        <v>2083</v>
      </c>
      <c r="I22" s="163">
        <f t="shared" si="5"/>
        <v>500000</v>
      </c>
    </row>
    <row r="23" spans="1:9" x14ac:dyDescent="0.25">
      <c r="A23" s="164">
        <f t="shared" si="0"/>
        <v>13</v>
      </c>
      <c r="B23" s="164">
        <f>IF(A23&gt;$A$8*12,"",VLOOKUP(A23,Lists!B18:E618,2,FALSE))</f>
        <v>2</v>
      </c>
      <c r="C23" s="164">
        <f>IF(A23&gt;$A$8*12,"",VLOOKUP(A23,Lists!$B$6:$D$606,3,FALSE))</f>
        <v>68</v>
      </c>
      <c r="D23" s="184">
        <f t="shared" si="1"/>
        <v>0.05</v>
      </c>
      <c r="E23" s="163">
        <f t="shared" si="2"/>
        <v>500000</v>
      </c>
      <c r="F23" s="163">
        <f t="shared" si="3"/>
        <v>0</v>
      </c>
      <c r="G23" s="163">
        <f t="shared" si="4"/>
        <v>2083</v>
      </c>
      <c r="H23" s="163">
        <f>IF(A23&gt;$A$8*12,"",VLOOKUP(A23,Lists!B18:E607,4,FALSE))</f>
        <v>2145</v>
      </c>
      <c r="I23" s="163">
        <f t="shared" si="5"/>
        <v>499938</v>
      </c>
    </row>
    <row r="24" spans="1:9" x14ac:dyDescent="0.25">
      <c r="A24" s="164">
        <f t="shared" si="0"/>
        <v>14</v>
      </c>
      <c r="B24" s="164">
        <f>IF(A24&gt;$A$8*12,"",VLOOKUP(A24,Lists!B19:E619,2,FALSE))</f>
        <v>2</v>
      </c>
      <c r="C24" s="164">
        <f>IF(A24&gt;$A$8*12,"",VLOOKUP(A24,Lists!$B$6:$D$606,3,FALSE))</f>
        <v>68</v>
      </c>
      <c r="D24" s="184">
        <f t="shared" si="1"/>
        <v>0.05</v>
      </c>
      <c r="E24" s="163">
        <f t="shared" si="2"/>
        <v>499938</v>
      </c>
      <c r="F24" s="163">
        <f t="shared" si="3"/>
        <v>0</v>
      </c>
      <c r="G24" s="163">
        <f t="shared" si="4"/>
        <v>2083</v>
      </c>
      <c r="H24" s="163">
        <f>IF(A24&gt;$A$8*12,"",VLOOKUP(A24,Lists!B19:E608,4,FALSE))</f>
        <v>2145</v>
      </c>
      <c r="I24" s="163">
        <f t="shared" si="5"/>
        <v>499876</v>
      </c>
    </row>
    <row r="25" spans="1:9" x14ac:dyDescent="0.25">
      <c r="A25" s="164">
        <f t="shared" si="0"/>
        <v>15</v>
      </c>
      <c r="B25" s="164">
        <f>IF(A25&gt;$A$8*12,"",VLOOKUP(A25,Lists!B20:E620,2,FALSE))</f>
        <v>2</v>
      </c>
      <c r="C25" s="164">
        <f>IF(A25&gt;$A$8*12,"",VLOOKUP(A25,Lists!$B$6:$D$606,3,FALSE))</f>
        <v>68</v>
      </c>
      <c r="D25" s="184">
        <f t="shared" si="1"/>
        <v>0.05</v>
      </c>
      <c r="E25" s="163">
        <f t="shared" si="2"/>
        <v>499876</v>
      </c>
      <c r="F25" s="163">
        <f t="shared" si="3"/>
        <v>0</v>
      </c>
      <c r="G25" s="163">
        <f t="shared" si="4"/>
        <v>2083</v>
      </c>
      <c r="H25" s="163">
        <f>IF(A25&gt;$A$8*12,"",VLOOKUP(A25,Lists!B20:E609,4,FALSE))</f>
        <v>2145</v>
      </c>
      <c r="I25" s="163">
        <f t="shared" si="5"/>
        <v>499814</v>
      </c>
    </row>
    <row r="26" spans="1:9" x14ac:dyDescent="0.25">
      <c r="A26" s="164">
        <f t="shared" si="0"/>
        <v>16</v>
      </c>
      <c r="B26" s="164">
        <f>IF(A26&gt;$A$8*12,"",VLOOKUP(A26,Lists!B21:E621,2,FALSE))</f>
        <v>2</v>
      </c>
      <c r="C26" s="164">
        <f>IF(A26&gt;$A$8*12,"",VLOOKUP(A26,Lists!$B$6:$D$606,3,FALSE))</f>
        <v>68</v>
      </c>
      <c r="D26" s="184">
        <f t="shared" si="1"/>
        <v>0.05</v>
      </c>
      <c r="E26" s="163">
        <f t="shared" si="2"/>
        <v>499814</v>
      </c>
      <c r="F26" s="163">
        <f t="shared" si="3"/>
        <v>0</v>
      </c>
      <c r="G26" s="163">
        <f t="shared" si="4"/>
        <v>2083</v>
      </c>
      <c r="H26" s="163">
        <f>IF(A26&gt;$A$8*12,"",VLOOKUP(A26,Lists!B21:E610,4,FALSE))</f>
        <v>2145</v>
      </c>
      <c r="I26" s="163">
        <f t="shared" si="5"/>
        <v>499752</v>
      </c>
    </row>
    <row r="27" spans="1:9" x14ac:dyDescent="0.25">
      <c r="A27" s="164">
        <f t="shared" si="0"/>
        <v>17</v>
      </c>
      <c r="B27" s="164">
        <f>IF(A27&gt;$A$8*12,"",VLOOKUP(A27,Lists!B22:E622,2,FALSE))</f>
        <v>2</v>
      </c>
      <c r="C27" s="164">
        <f>IF(A27&gt;$A$8*12,"",VLOOKUP(A27,Lists!$B$6:$D$606,3,FALSE))</f>
        <v>68</v>
      </c>
      <c r="D27" s="184">
        <f t="shared" si="1"/>
        <v>0.05</v>
      </c>
      <c r="E27" s="163">
        <f t="shared" si="2"/>
        <v>499752</v>
      </c>
      <c r="F27" s="163">
        <f t="shared" si="3"/>
        <v>0</v>
      </c>
      <c r="G27" s="163">
        <f t="shared" si="4"/>
        <v>2082</v>
      </c>
      <c r="H27" s="163">
        <f>IF(A27&gt;$A$8*12,"",VLOOKUP(A27,Lists!B22:E611,4,FALSE))</f>
        <v>2145</v>
      </c>
      <c r="I27" s="163">
        <f t="shared" si="5"/>
        <v>499689</v>
      </c>
    </row>
    <row r="28" spans="1:9" x14ac:dyDescent="0.25">
      <c r="A28" s="164">
        <f t="shared" si="0"/>
        <v>18</v>
      </c>
      <c r="B28" s="164">
        <f>IF(A28&gt;$A$8*12,"",VLOOKUP(A28,Lists!B23:E623,2,FALSE))</f>
        <v>2</v>
      </c>
      <c r="C28" s="164">
        <f>IF(A28&gt;$A$8*12,"",VLOOKUP(A28,Lists!$B$6:$D$606,3,FALSE))</f>
        <v>68</v>
      </c>
      <c r="D28" s="184">
        <f t="shared" si="1"/>
        <v>0.05</v>
      </c>
      <c r="E28" s="163">
        <f t="shared" si="2"/>
        <v>499689</v>
      </c>
      <c r="F28" s="163">
        <f t="shared" si="3"/>
        <v>0</v>
      </c>
      <c r="G28" s="163">
        <f t="shared" si="4"/>
        <v>2082</v>
      </c>
      <c r="H28" s="163">
        <f>IF(A28&gt;$A$8*12,"",VLOOKUP(A28,Lists!B23:E612,4,FALSE))</f>
        <v>2145</v>
      </c>
      <c r="I28" s="163">
        <f t="shared" si="5"/>
        <v>499626</v>
      </c>
    </row>
    <row r="29" spans="1:9" x14ac:dyDescent="0.25">
      <c r="A29" s="164">
        <f t="shared" si="0"/>
        <v>19</v>
      </c>
      <c r="B29" s="164">
        <f>IF(A29&gt;$A$8*12,"",VLOOKUP(A29,Lists!B24:E624,2,FALSE))</f>
        <v>2</v>
      </c>
      <c r="C29" s="164">
        <f>IF(A29&gt;$A$8*12,"",VLOOKUP(A29,Lists!$B$6:$D$606,3,FALSE))</f>
        <v>68</v>
      </c>
      <c r="D29" s="184">
        <f t="shared" si="1"/>
        <v>0.05</v>
      </c>
      <c r="E29" s="163">
        <f t="shared" si="2"/>
        <v>499626</v>
      </c>
      <c r="F29" s="163">
        <f t="shared" si="3"/>
        <v>0</v>
      </c>
      <c r="G29" s="163">
        <f t="shared" si="4"/>
        <v>2082</v>
      </c>
      <c r="H29" s="163">
        <f>IF(A29&gt;$A$8*12,"",VLOOKUP(A29,Lists!B24:E613,4,FALSE))</f>
        <v>2145</v>
      </c>
      <c r="I29" s="163">
        <f t="shared" si="5"/>
        <v>499563</v>
      </c>
    </row>
    <row r="30" spans="1:9" x14ac:dyDescent="0.25">
      <c r="A30" s="164">
        <f t="shared" si="0"/>
        <v>20</v>
      </c>
      <c r="B30" s="164">
        <f>IF(A30&gt;$A$8*12,"",VLOOKUP(A30,Lists!B25:E625,2,FALSE))</f>
        <v>2</v>
      </c>
      <c r="C30" s="164">
        <f>IF(A30&gt;$A$8*12,"",VLOOKUP(A30,Lists!$B$6:$D$606,3,FALSE))</f>
        <v>68</v>
      </c>
      <c r="D30" s="184">
        <f t="shared" si="1"/>
        <v>0.05</v>
      </c>
      <c r="E30" s="163">
        <f t="shared" si="2"/>
        <v>499563</v>
      </c>
      <c r="F30" s="163">
        <f t="shared" si="3"/>
        <v>0</v>
      </c>
      <c r="G30" s="163">
        <f t="shared" si="4"/>
        <v>2082</v>
      </c>
      <c r="H30" s="163">
        <f>IF(A30&gt;$A$8*12,"",VLOOKUP(A30,Lists!B25:E614,4,FALSE))</f>
        <v>2145</v>
      </c>
      <c r="I30" s="163">
        <f t="shared" si="5"/>
        <v>499500</v>
      </c>
    </row>
    <row r="31" spans="1:9" x14ac:dyDescent="0.25">
      <c r="A31" s="164">
        <f t="shared" si="0"/>
        <v>21</v>
      </c>
      <c r="B31" s="164">
        <f>IF(A31&gt;$A$8*12,"",VLOOKUP(A31,Lists!B26:E626,2,FALSE))</f>
        <v>2</v>
      </c>
      <c r="C31" s="164">
        <f>IF(A31&gt;$A$8*12,"",VLOOKUP(A31,Lists!$B$6:$D$606,3,FALSE))</f>
        <v>68</v>
      </c>
      <c r="D31" s="184">
        <f t="shared" si="1"/>
        <v>0.05</v>
      </c>
      <c r="E31" s="163">
        <f t="shared" si="2"/>
        <v>499500</v>
      </c>
      <c r="F31" s="163">
        <f t="shared" si="3"/>
        <v>0</v>
      </c>
      <c r="G31" s="163">
        <f t="shared" si="4"/>
        <v>2081</v>
      </c>
      <c r="H31" s="163">
        <f>IF(A31&gt;$A$8*12,"",VLOOKUP(A31,Lists!B26:E615,4,FALSE))</f>
        <v>2145</v>
      </c>
      <c r="I31" s="163">
        <f t="shared" si="5"/>
        <v>499436</v>
      </c>
    </row>
    <row r="32" spans="1:9" x14ac:dyDescent="0.25">
      <c r="A32" s="164">
        <f t="shared" si="0"/>
        <v>22</v>
      </c>
      <c r="B32" s="164">
        <f>IF(A32&gt;$A$8*12,"",VLOOKUP(A32,Lists!B27:E627,2,FALSE))</f>
        <v>2</v>
      </c>
      <c r="C32" s="164">
        <f>IF(A32&gt;$A$8*12,"",VLOOKUP(A32,Lists!$B$6:$D$606,3,FALSE))</f>
        <v>68</v>
      </c>
      <c r="D32" s="184">
        <f t="shared" si="1"/>
        <v>0.05</v>
      </c>
      <c r="E32" s="163">
        <f t="shared" si="2"/>
        <v>499436</v>
      </c>
      <c r="F32" s="163">
        <f t="shared" si="3"/>
        <v>0</v>
      </c>
      <c r="G32" s="163">
        <f t="shared" si="4"/>
        <v>2081</v>
      </c>
      <c r="H32" s="163">
        <f>IF(A32&gt;$A$8*12,"",VLOOKUP(A32,Lists!B27:E616,4,FALSE))</f>
        <v>2145</v>
      </c>
      <c r="I32" s="163">
        <f t="shared" si="5"/>
        <v>499372</v>
      </c>
    </row>
    <row r="33" spans="1:9" x14ac:dyDescent="0.25">
      <c r="A33" s="164">
        <f t="shared" si="0"/>
        <v>23</v>
      </c>
      <c r="B33" s="164">
        <f>IF(A33&gt;$A$8*12,"",VLOOKUP(A33,Lists!B28:E628,2,FALSE))</f>
        <v>2</v>
      </c>
      <c r="C33" s="164">
        <f>IF(A33&gt;$A$8*12,"",VLOOKUP(A33,Lists!$B$6:$D$606,3,FALSE))</f>
        <v>68</v>
      </c>
      <c r="D33" s="184">
        <f t="shared" si="1"/>
        <v>0.05</v>
      </c>
      <c r="E33" s="163">
        <f t="shared" si="2"/>
        <v>499372</v>
      </c>
      <c r="F33" s="163">
        <f t="shared" si="3"/>
        <v>0</v>
      </c>
      <c r="G33" s="163">
        <f t="shared" si="4"/>
        <v>2081</v>
      </c>
      <c r="H33" s="163">
        <f>IF(A33&gt;$A$8*12,"",VLOOKUP(A33,Lists!B28:E617,4,FALSE))</f>
        <v>2145</v>
      </c>
      <c r="I33" s="163">
        <f t="shared" si="5"/>
        <v>499308</v>
      </c>
    </row>
    <row r="34" spans="1:9" x14ac:dyDescent="0.25">
      <c r="A34" s="164">
        <f t="shared" si="0"/>
        <v>24</v>
      </c>
      <c r="B34" s="164">
        <f>IF(A34&gt;$A$8*12,"",VLOOKUP(A34,Lists!B29:E629,2,FALSE))</f>
        <v>2</v>
      </c>
      <c r="C34" s="164">
        <f>IF(A34&gt;$A$8*12,"",VLOOKUP(A34,Lists!$B$6:$D$606,3,FALSE))</f>
        <v>68</v>
      </c>
      <c r="D34" s="184">
        <f t="shared" si="1"/>
        <v>0.05</v>
      </c>
      <c r="E34" s="163">
        <f t="shared" si="2"/>
        <v>499308</v>
      </c>
      <c r="F34" s="163">
        <f t="shared" si="3"/>
        <v>0</v>
      </c>
      <c r="G34" s="163">
        <f t="shared" si="4"/>
        <v>2080</v>
      </c>
      <c r="H34" s="163">
        <f>IF(A34&gt;$A$8*12,"",VLOOKUP(A34,Lists!B29:E618,4,FALSE))</f>
        <v>2145</v>
      </c>
      <c r="I34" s="163">
        <f t="shared" si="5"/>
        <v>499243</v>
      </c>
    </row>
    <row r="35" spans="1:9" x14ac:dyDescent="0.25">
      <c r="A35" s="164">
        <f t="shared" si="0"/>
        <v>25</v>
      </c>
      <c r="B35" s="164">
        <f>IF(A35&gt;$A$8*12,"",VLOOKUP(A35,Lists!B30:E630,2,FALSE))</f>
        <v>3</v>
      </c>
      <c r="C35" s="164">
        <f>IF(A35&gt;$A$8*12,"",VLOOKUP(A35,Lists!$B$6:$D$606,3,FALSE))</f>
        <v>69</v>
      </c>
      <c r="D35" s="184">
        <f t="shared" si="1"/>
        <v>0.05</v>
      </c>
      <c r="E35" s="163">
        <f t="shared" si="2"/>
        <v>499243</v>
      </c>
      <c r="F35" s="163">
        <f t="shared" si="3"/>
        <v>0</v>
      </c>
      <c r="G35" s="163">
        <f t="shared" si="4"/>
        <v>2080</v>
      </c>
      <c r="H35" s="163">
        <f>IF(A35&gt;$A$8*12,"",VLOOKUP(A35,Lists!B30:E619,4,FALSE))</f>
        <v>2209</v>
      </c>
      <c r="I35" s="163">
        <f t="shared" si="5"/>
        <v>499114</v>
      </c>
    </row>
    <row r="36" spans="1:9" x14ac:dyDescent="0.25">
      <c r="A36" s="164">
        <f t="shared" si="0"/>
        <v>26</v>
      </c>
      <c r="B36" s="164">
        <f>IF(A36&gt;$A$8*12,"",VLOOKUP(A36,Lists!B31:E631,2,FALSE))</f>
        <v>3</v>
      </c>
      <c r="C36" s="164">
        <f>IF(A36&gt;$A$8*12,"",VLOOKUP(A36,Lists!$B$6:$D$606,3,FALSE))</f>
        <v>69</v>
      </c>
      <c r="D36" s="184">
        <f t="shared" si="1"/>
        <v>0.05</v>
      </c>
      <c r="E36" s="163">
        <f t="shared" si="2"/>
        <v>499114</v>
      </c>
      <c r="F36" s="163">
        <f t="shared" si="3"/>
        <v>0</v>
      </c>
      <c r="G36" s="163">
        <f t="shared" si="4"/>
        <v>2080</v>
      </c>
      <c r="H36" s="163">
        <f>IF(A36&gt;$A$8*12,"",VLOOKUP(A36,Lists!B31:E620,4,FALSE))</f>
        <v>2209</v>
      </c>
      <c r="I36" s="163">
        <f t="shared" si="5"/>
        <v>498985</v>
      </c>
    </row>
    <row r="37" spans="1:9" x14ac:dyDescent="0.25">
      <c r="A37" s="164">
        <f t="shared" si="0"/>
        <v>27</v>
      </c>
      <c r="B37" s="164">
        <f>IF(A37&gt;$A$8*12,"",VLOOKUP(A37,Lists!B32:E632,2,FALSE))</f>
        <v>3</v>
      </c>
      <c r="C37" s="164">
        <f>IF(A37&gt;$A$8*12,"",VLOOKUP(A37,Lists!$B$6:$D$606,3,FALSE))</f>
        <v>69</v>
      </c>
      <c r="D37" s="184">
        <f t="shared" si="1"/>
        <v>0.05</v>
      </c>
      <c r="E37" s="163">
        <f t="shared" si="2"/>
        <v>498985</v>
      </c>
      <c r="F37" s="163">
        <f t="shared" si="3"/>
        <v>0</v>
      </c>
      <c r="G37" s="163">
        <f t="shared" si="4"/>
        <v>2079</v>
      </c>
      <c r="H37" s="163">
        <f>IF(A37&gt;$A$8*12,"",VLOOKUP(A37,Lists!B32:E621,4,FALSE))</f>
        <v>2209</v>
      </c>
      <c r="I37" s="163">
        <f t="shared" si="5"/>
        <v>498855</v>
      </c>
    </row>
    <row r="38" spans="1:9" x14ac:dyDescent="0.25">
      <c r="A38" s="164">
        <f t="shared" si="0"/>
        <v>28</v>
      </c>
      <c r="B38" s="164">
        <f>IF(A38&gt;$A$8*12,"",VLOOKUP(A38,Lists!B33:E633,2,FALSE))</f>
        <v>3</v>
      </c>
      <c r="C38" s="164">
        <f>IF(A38&gt;$A$8*12,"",VLOOKUP(A38,Lists!$B$6:$D$606,3,FALSE))</f>
        <v>69</v>
      </c>
      <c r="D38" s="184">
        <f t="shared" si="1"/>
        <v>0.05</v>
      </c>
      <c r="E38" s="163">
        <f t="shared" si="2"/>
        <v>498855</v>
      </c>
      <c r="F38" s="163">
        <f t="shared" si="3"/>
        <v>0</v>
      </c>
      <c r="G38" s="163">
        <f t="shared" si="4"/>
        <v>2079</v>
      </c>
      <c r="H38" s="163">
        <f>IF(A38&gt;$A$8*12,"",VLOOKUP(A38,Lists!B33:E622,4,FALSE))</f>
        <v>2209</v>
      </c>
      <c r="I38" s="163">
        <f t="shared" si="5"/>
        <v>498725</v>
      </c>
    </row>
    <row r="39" spans="1:9" x14ac:dyDescent="0.25">
      <c r="A39" s="164">
        <f t="shared" si="0"/>
        <v>29</v>
      </c>
      <c r="B39" s="164">
        <f>IF(A39&gt;$A$8*12,"",VLOOKUP(A39,Lists!B34:E634,2,FALSE))</f>
        <v>3</v>
      </c>
      <c r="C39" s="164">
        <f>IF(A39&gt;$A$8*12,"",VLOOKUP(A39,Lists!$B$6:$D$606,3,FALSE))</f>
        <v>69</v>
      </c>
      <c r="D39" s="184">
        <f t="shared" si="1"/>
        <v>0.05</v>
      </c>
      <c r="E39" s="163">
        <f t="shared" si="2"/>
        <v>498725</v>
      </c>
      <c r="F39" s="163">
        <f t="shared" si="3"/>
        <v>0</v>
      </c>
      <c r="G39" s="163">
        <f t="shared" si="4"/>
        <v>2078</v>
      </c>
      <c r="H39" s="163">
        <f>IF(A39&gt;$A$8*12,"",VLOOKUP(A39,Lists!B34:E623,4,FALSE))</f>
        <v>2209</v>
      </c>
      <c r="I39" s="163">
        <f t="shared" si="5"/>
        <v>498594</v>
      </c>
    </row>
    <row r="40" spans="1:9" x14ac:dyDescent="0.25">
      <c r="A40" s="164">
        <f t="shared" si="0"/>
        <v>30</v>
      </c>
      <c r="B40" s="164">
        <f>IF(A40&gt;$A$8*12,"",VLOOKUP(A40,Lists!B35:E635,2,FALSE))</f>
        <v>3</v>
      </c>
      <c r="C40" s="164">
        <f>IF(A40&gt;$A$8*12,"",VLOOKUP(A40,Lists!$B$6:$D$606,3,FALSE))</f>
        <v>69</v>
      </c>
      <c r="D40" s="184">
        <f t="shared" si="1"/>
        <v>0.05</v>
      </c>
      <c r="E40" s="163">
        <f t="shared" si="2"/>
        <v>498594</v>
      </c>
      <c r="F40" s="163">
        <f t="shared" si="3"/>
        <v>0</v>
      </c>
      <c r="G40" s="163">
        <f t="shared" si="4"/>
        <v>2077</v>
      </c>
      <c r="H40" s="163">
        <f>IF(A40&gt;$A$8*12,"",VLOOKUP(A40,Lists!B35:E624,4,FALSE))</f>
        <v>2209</v>
      </c>
      <c r="I40" s="163">
        <f t="shared" si="5"/>
        <v>498462</v>
      </c>
    </row>
    <row r="41" spans="1:9" x14ac:dyDescent="0.25">
      <c r="A41" s="164">
        <f t="shared" si="0"/>
        <v>31</v>
      </c>
      <c r="B41" s="164">
        <f>IF(A41&gt;$A$8*12,"",VLOOKUP(A41,Lists!B36:E636,2,FALSE))</f>
        <v>3</v>
      </c>
      <c r="C41" s="164">
        <f>IF(A41&gt;$A$8*12,"",VLOOKUP(A41,Lists!$B$6:$D$606,3,FALSE))</f>
        <v>69</v>
      </c>
      <c r="D41" s="184">
        <f t="shared" si="1"/>
        <v>0.05</v>
      </c>
      <c r="E41" s="163">
        <f t="shared" si="2"/>
        <v>498462</v>
      </c>
      <c r="F41" s="163">
        <f t="shared" si="3"/>
        <v>0</v>
      </c>
      <c r="G41" s="163">
        <f t="shared" si="4"/>
        <v>2077</v>
      </c>
      <c r="H41" s="163">
        <f>IF(A41&gt;$A$8*12,"",VLOOKUP(A41,Lists!B36:E625,4,FALSE))</f>
        <v>2209</v>
      </c>
      <c r="I41" s="163">
        <f t="shared" si="5"/>
        <v>498330</v>
      </c>
    </row>
    <row r="42" spans="1:9" x14ac:dyDescent="0.25">
      <c r="A42" s="164">
        <f t="shared" si="0"/>
        <v>32</v>
      </c>
      <c r="B42" s="164">
        <f>IF(A42&gt;$A$8*12,"",VLOOKUP(A42,Lists!B37:E637,2,FALSE))</f>
        <v>3</v>
      </c>
      <c r="C42" s="164">
        <f>IF(A42&gt;$A$8*12,"",VLOOKUP(A42,Lists!$B$6:$D$606,3,FALSE))</f>
        <v>69</v>
      </c>
      <c r="D42" s="184">
        <f t="shared" si="1"/>
        <v>0.05</v>
      </c>
      <c r="E42" s="163">
        <f t="shared" si="2"/>
        <v>498330</v>
      </c>
      <c r="F42" s="163">
        <f t="shared" si="3"/>
        <v>0</v>
      </c>
      <c r="G42" s="163">
        <f t="shared" si="4"/>
        <v>2076</v>
      </c>
      <c r="H42" s="163">
        <f>IF(A42&gt;$A$8*12,"",VLOOKUP(A42,Lists!B37:E626,4,FALSE))</f>
        <v>2209</v>
      </c>
      <c r="I42" s="163">
        <f t="shared" si="5"/>
        <v>498197</v>
      </c>
    </row>
    <row r="43" spans="1:9" x14ac:dyDescent="0.25">
      <c r="A43" s="164">
        <f t="shared" si="0"/>
        <v>33</v>
      </c>
      <c r="B43" s="164">
        <f>IF(A43&gt;$A$8*12,"",VLOOKUP(A43,Lists!B38:E638,2,FALSE))</f>
        <v>3</v>
      </c>
      <c r="C43" s="164">
        <f>IF(A43&gt;$A$8*12,"",VLOOKUP(A43,Lists!$B$6:$D$606,3,FALSE))</f>
        <v>69</v>
      </c>
      <c r="D43" s="184">
        <f t="shared" si="1"/>
        <v>0.05</v>
      </c>
      <c r="E43" s="163">
        <f t="shared" si="2"/>
        <v>498197</v>
      </c>
      <c r="F43" s="163">
        <f t="shared" si="3"/>
        <v>0</v>
      </c>
      <c r="G43" s="163">
        <f t="shared" si="4"/>
        <v>2076</v>
      </c>
      <c r="H43" s="163">
        <f>IF(A43&gt;$A$8*12,"",VLOOKUP(A43,Lists!B38:E627,4,FALSE))</f>
        <v>2209</v>
      </c>
      <c r="I43" s="163">
        <f t="shared" si="5"/>
        <v>498064</v>
      </c>
    </row>
    <row r="44" spans="1:9" x14ac:dyDescent="0.25">
      <c r="A44" s="164">
        <f t="shared" si="0"/>
        <v>34</v>
      </c>
      <c r="B44" s="164">
        <f>IF(A44&gt;$A$8*12,"",VLOOKUP(A44,Lists!B39:E639,2,FALSE))</f>
        <v>3</v>
      </c>
      <c r="C44" s="164">
        <f>IF(A44&gt;$A$8*12,"",VLOOKUP(A44,Lists!$B$6:$D$606,3,FALSE))</f>
        <v>69</v>
      </c>
      <c r="D44" s="184">
        <f t="shared" si="1"/>
        <v>0.05</v>
      </c>
      <c r="E44" s="163">
        <f t="shared" si="2"/>
        <v>498064</v>
      </c>
      <c r="F44" s="163">
        <f t="shared" si="3"/>
        <v>0</v>
      </c>
      <c r="G44" s="163">
        <f t="shared" si="4"/>
        <v>2075</v>
      </c>
      <c r="H44" s="163">
        <f>IF(A44&gt;$A$8*12,"",VLOOKUP(A44,Lists!B39:E628,4,FALSE))</f>
        <v>2209</v>
      </c>
      <c r="I44" s="163">
        <f t="shared" si="5"/>
        <v>497930</v>
      </c>
    </row>
    <row r="45" spans="1:9" x14ac:dyDescent="0.25">
      <c r="A45" s="164">
        <f t="shared" si="0"/>
        <v>35</v>
      </c>
      <c r="B45" s="164">
        <f>IF(A45&gt;$A$8*12,"",VLOOKUP(A45,Lists!B40:E640,2,FALSE))</f>
        <v>3</v>
      </c>
      <c r="C45" s="164">
        <f>IF(A45&gt;$A$8*12,"",VLOOKUP(A45,Lists!$B$6:$D$606,3,FALSE))</f>
        <v>69</v>
      </c>
      <c r="D45" s="184">
        <f t="shared" si="1"/>
        <v>0.05</v>
      </c>
      <c r="E45" s="163">
        <f t="shared" si="2"/>
        <v>497930</v>
      </c>
      <c r="F45" s="163">
        <f t="shared" si="3"/>
        <v>0</v>
      </c>
      <c r="G45" s="163">
        <f t="shared" si="4"/>
        <v>2075</v>
      </c>
      <c r="H45" s="163">
        <f>IF(A45&gt;$A$8*12,"",VLOOKUP(A45,Lists!B40:E629,4,FALSE))</f>
        <v>2209</v>
      </c>
      <c r="I45" s="163">
        <f t="shared" si="5"/>
        <v>497796</v>
      </c>
    </row>
    <row r="46" spans="1:9" x14ac:dyDescent="0.25">
      <c r="A46" s="164">
        <f t="shared" si="0"/>
        <v>36</v>
      </c>
      <c r="B46" s="164">
        <f>IF(A46&gt;$A$8*12,"",VLOOKUP(A46,Lists!B41:E641,2,FALSE))</f>
        <v>3</v>
      </c>
      <c r="C46" s="164">
        <f>IF(A46&gt;$A$8*12,"",VLOOKUP(A46,Lists!$B$6:$D$606,3,FALSE))</f>
        <v>69</v>
      </c>
      <c r="D46" s="184">
        <f t="shared" si="1"/>
        <v>0.05</v>
      </c>
      <c r="E46" s="163">
        <f t="shared" si="2"/>
        <v>497796</v>
      </c>
      <c r="F46" s="163">
        <f t="shared" si="3"/>
        <v>0</v>
      </c>
      <c r="G46" s="163">
        <f t="shared" si="4"/>
        <v>2074</v>
      </c>
      <c r="H46" s="163">
        <f>IF(A46&gt;$A$8*12,"",VLOOKUP(A46,Lists!B41:E630,4,FALSE))</f>
        <v>2209</v>
      </c>
      <c r="I46" s="163">
        <f t="shared" si="5"/>
        <v>497661</v>
      </c>
    </row>
    <row r="47" spans="1:9" x14ac:dyDescent="0.25">
      <c r="A47" s="164">
        <f t="shared" si="0"/>
        <v>37</v>
      </c>
      <c r="B47" s="164">
        <f>IF(A47&gt;$A$8*12,"",VLOOKUP(A47,Lists!B42:E642,2,FALSE))</f>
        <v>4</v>
      </c>
      <c r="C47" s="164">
        <f>IF(A47&gt;$A$8*12,"",VLOOKUP(A47,Lists!$B$6:$D$606,3,FALSE))</f>
        <v>70</v>
      </c>
      <c r="D47" s="184">
        <f t="shared" si="1"/>
        <v>0.05</v>
      </c>
      <c r="E47" s="163">
        <f t="shared" si="2"/>
        <v>497661</v>
      </c>
      <c r="F47" s="163">
        <f t="shared" si="3"/>
        <v>0</v>
      </c>
      <c r="G47" s="163">
        <f t="shared" si="4"/>
        <v>2074</v>
      </c>
      <c r="H47" s="163">
        <f>IF(A47&gt;$A$8*12,"",VLOOKUP(A47,Lists!B42:E631,4,FALSE))</f>
        <v>2275</v>
      </c>
      <c r="I47" s="163">
        <f t="shared" si="5"/>
        <v>497460</v>
      </c>
    </row>
    <row r="48" spans="1:9" x14ac:dyDescent="0.25">
      <c r="A48" s="164">
        <f t="shared" si="0"/>
        <v>38</v>
      </c>
      <c r="B48" s="164">
        <f>IF(A48&gt;$A$8*12,"",VLOOKUP(A48,Lists!B43:E643,2,FALSE))</f>
        <v>4</v>
      </c>
      <c r="C48" s="164">
        <f>IF(A48&gt;$A$8*12,"",VLOOKUP(A48,Lists!$B$6:$D$606,3,FALSE))</f>
        <v>70</v>
      </c>
      <c r="D48" s="184">
        <f t="shared" si="1"/>
        <v>0.05</v>
      </c>
      <c r="E48" s="163">
        <f t="shared" si="2"/>
        <v>497460</v>
      </c>
      <c r="F48" s="163">
        <f t="shared" si="3"/>
        <v>0</v>
      </c>
      <c r="G48" s="163">
        <f t="shared" si="4"/>
        <v>2073</v>
      </c>
      <c r="H48" s="163">
        <f>IF(A48&gt;$A$8*12,"",VLOOKUP(A48,Lists!B43:E632,4,FALSE))</f>
        <v>2275</v>
      </c>
      <c r="I48" s="163">
        <f t="shared" si="5"/>
        <v>497258</v>
      </c>
    </row>
    <row r="49" spans="1:9" x14ac:dyDescent="0.25">
      <c r="A49" s="164">
        <f t="shared" si="0"/>
        <v>39</v>
      </c>
      <c r="B49" s="164">
        <f>IF(A49&gt;$A$8*12,"",VLOOKUP(A49,Lists!B44:E644,2,FALSE))</f>
        <v>4</v>
      </c>
      <c r="C49" s="164">
        <f>IF(A49&gt;$A$8*12,"",VLOOKUP(A49,Lists!$B$6:$D$606,3,FALSE))</f>
        <v>70</v>
      </c>
      <c r="D49" s="184">
        <f t="shared" si="1"/>
        <v>0.05</v>
      </c>
      <c r="E49" s="163">
        <f t="shared" si="2"/>
        <v>497258</v>
      </c>
      <c r="F49" s="163">
        <f t="shared" si="3"/>
        <v>0</v>
      </c>
      <c r="G49" s="163">
        <f t="shared" si="4"/>
        <v>2072</v>
      </c>
      <c r="H49" s="163">
        <f>IF(A49&gt;$A$8*12,"",VLOOKUP(A49,Lists!B44:E633,4,FALSE))</f>
        <v>2275</v>
      </c>
      <c r="I49" s="163">
        <f t="shared" si="5"/>
        <v>497055</v>
      </c>
    </row>
    <row r="50" spans="1:9" x14ac:dyDescent="0.25">
      <c r="A50" s="164">
        <f t="shared" si="0"/>
        <v>40</v>
      </c>
      <c r="B50" s="164">
        <f>IF(A50&gt;$A$8*12,"",VLOOKUP(A50,Lists!B45:E645,2,FALSE))</f>
        <v>4</v>
      </c>
      <c r="C50" s="164">
        <f>IF(A50&gt;$A$8*12,"",VLOOKUP(A50,Lists!$B$6:$D$606,3,FALSE))</f>
        <v>70</v>
      </c>
      <c r="D50" s="184">
        <f t="shared" si="1"/>
        <v>0.05</v>
      </c>
      <c r="E50" s="163">
        <f t="shared" si="2"/>
        <v>497055</v>
      </c>
      <c r="F50" s="163">
        <f t="shared" si="3"/>
        <v>0</v>
      </c>
      <c r="G50" s="163">
        <f t="shared" si="4"/>
        <v>2071</v>
      </c>
      <c r="H50" s="163">
        <f>IF(A50&gt;$A$8*12,"",VLOOKUP(A50,Lists!B45:E634,4,FALSE))</f>
        <v>2275</v>
      </c>
      <c r="I50" s="163">
        <f t="shared" si="5"/>
        <v>496851</v>
      </c>
    </row>
    <row r="51" spans="1:9" x14ac:dyDescent="0.25">
      <c r="A51" s="164">
        <f t="shared" si="0"/>
        <v>41</v>
      </c>
      <c r="B51" s="164">
        <f>IF(A51&gt;$A$8*12,"",VLOOKUP(A51,Lists!B46:E646,2,FALSE))</f>
        <v>4</v>
      </c>
      <c r="C51" s="164">
        <f>IF(A51&gt;$A$8*12,"",VLOOKUP(A51,Lists!$B$6:$D$606,3,FALSE))</f>
        <v>70</v>
      </c>
      <c r="D51" s="184">
        <f t="shared" si="1"/>
        <v>0.05</v>
      </c>
      <c r="E51" s="163">
        <f t="shared" si="2"/>
        <v>496851</v>
      </c>
      <c r="F51" s="163">
        <f t="shared" si="3"/>
        <v>0</v>
      </c>
      <c r="G51" s="163">
        <f t="shared" si="4"/>
        <v>2070</v>
      </c>
      <c r="H51" s="163">
        <f>IF(A51&gt;$A$8*12,"",VLOOKUP(A51,Lists!B46:E635,4,FALSE))</f>
        <v>2275</v>
      </c>
      <c r="I51" s="163">
        <f t="shared" si="5"/>
        <v>496646</v>
      </c>
    </row>
    <row r="52" spans="1:9" x14ac:dyDescent="0.25">
      <c r="A52" s="164">
        <f t="shared" si="0"/>
        <v>42</v>
      </c>
      <c r="B52" s="164">
        <f>IF(A52&gt;$A$8*12,"",VLOOKUP(A52,Lists!B47:E647,2,FALSE))</f>
        <v>4</v>
      </c>
      <c r="C52" s="164">
        <f>IF(A52&gt;$A$8*12,"",VLOOKUP(A52,Lists!$B$6:$D$606,3,FALSE))</f>
        <v>70</v>
      </c>
      <c r="D52" s="184">
        <f t="shared" si="1"/>
        <v>0.05</v>
      </c>
      <c r="E52" s="163">
        <f t="shared" si="2"/>
        <v>496646</v>
      </c>
      <c r="F52" s="163">
        <f t="shared" si="3"/>
        <v>0</v>
      </c>
      <c r="G52" s="163">
        <f t="shared" si="4"/>
        <v>2069</v>
      </c>
      <c r="H52" s="163">
        <f>IF(A52&gt;$A$8*12,"",VLOOKUP(A52,Lists!B47:E636,4,FALSE))</f>
        <v>2275</v>
      </c>
      <c r="I52" s="163">
        <f t="shared" si="5"/>
        <v>496440</v>
      </c>
    </row>
    <row r="53" spans="1:9" x14ac:dyDescent="0.25">
      <c r="A53" s="164">
        <f t="shared" si="0"/>
        <v>43</v>
      </c>
      <c r="B53" s="164">
        <f>IF(A53&gt;$A$8*12,"",VLOOKUP(A53,Lists!B48:E648,2,FALSE))</f>
        <v>4</v>
      </c>
      <c r="C53" s="164">
        <f>IF(A53&gt;$A$8*12,"",VLOOKUP(A53,Lists!$B$6:$D$606,3,FALSE))</f>
        <v>70</v>
      </c>
      <c r="D53" s="184">
        <f t="shared" si="1"/>
        <v>0.05</v>
      </c>
      <c r="E53" s="163">
        <f t="shared" si="2"/>
        <v>496440</v>
      </c>
      <c r="F53" s="163">
        <f t="shared" si="3"/>
        <v>0</v>
      </c>
      <c r="G53" s="163">
        <f t="shared" si="4"/>
        <v>2069</v>
      </c>
      <c r="H53" s="163">
        <f>IF(A53&gt;$A$8*12,"",VLOOKUP(A53,Lists!B48:E637,4,FALSE))</f>
        <v>2275</v>
      </c>
      <c r="I53" s="163">
        <f t="shared" si="5"/>
        <v>496234</v>
      </c>
    </row>
    <row r="54" spans="1:9" x14ac:dyDescent="0.25">
      <c r="A54" s="164">
        <f t="shared" si="0"/>
        <v>44</v>
      </c>
      <c r="B54" s="164">
        <f>IF(A54&gt;$A$8*12,"",VLOOKUP(A54,Lists!B49:E649,2,FALSE))</f>
        <v>4</v>
      </c>
      <c r="C54" s="164">
        <f>IF(A54&gt;$A$8*12,"",VLOOKUP(A54,Lists!$B$6:$D$606,3,FALSE))</f>
        <v>70</v>
      </c>
      <c r="D54" s="184">
        <f t="shared" si="1"/>
        <v>0.05</v>
      </c>
      <c r="E54" s="163">
        <f t="shared" si="2"/>
        <v>496234</v>
      </c>
      <c r="F54" s="163">
        <f t="shared" si="3"/>
        <v>0</v>
      </c>
      <c r="G54" s="163">
        <f t="shared" si="4"/>
        <v>2068</v>
      </c>
      <c r="H54" s="163">
        <f>IF(A54&gt;$A$8*12,"",VLOOKUP(A54,Lists!B49:E638,4,FALSE))</f>
        <v>2275</v>
      </c>
      <c r="I54" s="163">
        <f t="shared" si="5"/>
        <v>496027</v>
      </c>
    </row>
    <row r="55" spans="1:9" x14ac:dyDescent="0.25">
      <c r="A55" s="164">
        <f t="shared" si="0"/>
        <v>45</v>
      </c>
      <c r="B55" s="164">
        <f>IF(A55&gt;$A$8*12,"",VLOOKUP(A55,Lists!B50:E650,2,FALSE))</f>
        <v>4</v>
      </c>
      <c r="C55" s="164">
        <f>IF(A55&gt;$A$8*12,"",VLOOKUP(A55,Lists!$B$6:$D$606,3,FALSE))</f>
        <v>70</v>
      </c>
      <c r="D55" s="184">
        <f t="shared" si="1"/>
        <v>0.05</v>
      </c>
      <c r="E55" s="163">
        <f t="shared" si="2"/>
        <v>496027</v>
      </c>
      <c r="F55" s="163">
        <f t="shared" si="3"/>
        <v>0</v>
      </c>
      <c r="G55" s="163">
        <f t="shared" si="4"/>
        <v>2067</v>
      </c>
      <c r="H55" s="163">
        <f>IF(A55&gt;$A$8*12,"",VLOOKUP(A55,Lists!B50:E639,4,FALSE))</f>
        <v>2275</v>
      </c>
      <c r="I55" s="163">
        <f t="shared" si="5"/>
        <v>495819</v>
      </c>
    </row>
    <row r="56" spans="1:9" x14ac:dyDescent="0.25">
      <c r="A56" s="164">
        <f t="shared" si="0"/>
        <v>46</v>
      </c>
      <c r="B56" s="164">
        <f>IF(A56&gt;$A$8*12,"",VLOOKUP(A56,Lists!B51:E651,2,FALSE))</f>
        <v>4</v>
      </c>
      <c r="C56" s="164">
        <f>IF(A56&gt;$A$8*12,"",VLOOKUP(A56,Lists!$B$6:$D$606,3,FALSE))</f>
        <v>70</v>
      </c>
      <c r="D56" s="184">
        <f t="shared" si="1"/>
        <v>0.05</v>
      </c>
      <c r="E56" s="163">
        <f t="shared" si="2"/>
        <v>495819</v>
      </c>
      <c r="F56" s="163">
        <f t="shared" si="3"/>
        <v>0</v>
      </c>
      <c r="G56" s="163">
        <f t="shared" si="4"/>
        <v>2066</v>
      </c>
      <c r="H56" s="163">
        <f>IF(A56&gt;$A$8*12,"",VLOOKUP(A56,Lists!B51:E640,4,FALSE))</f>
        <v>2275</v>
      </c>
      <c r="I56" s="163">
        <f t="shared" si="5"/>
        <v>495610</v>
      </c>
    </row>
    <row r="57" spans="1:9" x14ac:dyDescent="0.25">
      <c r="A57" s="164">
        <f t="shared" si="0"/>
        <v>47</v>
      </c>
      <c r="B57" s="164">
        <f>IF(A57&gt;$A$8*12,"",VLOOKUP(A57,Lists!B52:E652,2,FALSE))</f>
        <v>4</v>
      </c>
      <c r="C57" s="164">
        <f>IF(A57&gt;$A$8*12,"",VLOOKUP(A57,Lists!$B$6:$D$606,3,FALSE))</f>
        <v>70</v>
      </c>
      <c r="D57" s="184">
        <f t="shared" si="1"/>
        <v>0.05</v>
      </c>
      <c r="E57" s="163">
        <f t="shared" si="2"/>
        <v>495610</v>
      </c>
      <c r="F57" s="163">
        <f t="shared" si="3"/>
        <v>0</v>
      </c>
      <c r="G57" s="163">
        <f t="shared" si="4"/>
        <v>2065</v>
      </c>
      <c r="H57" s="163">
        <f>IF(A57&gt;$A$8*12,"",VLOOKUP(A57,Lists!B52:E641,4,FALSE))</f>
        <v>2275</v>
      </c>
      <c r="I57" s="163">
        <f t="shared" si="5"/>
        <v>495400</v>
      </c>
    </row>
    <row r="58" spans="1:9" x14ac:dyDescent="0.25">
      <c r="A58" s="164">
        <f t="shared" si="0"/>
        <v>48</v>
      </c>
      <c r="B58" s="164">
        <f>IF(A58&gt;$A$8*12,"",VLOOKUP(A58,Lists!B53:E653,2,FALSE))</f>
        <v>4</v>
      </c>
      <c r="C58" s="164">
        <f>IF(A58&gt;$A$8*12,"",VLOOKUP(A58,Lists!$B$6:$D$606,3,FALSE))</f>
        <v>70</v>
      </c>
      <c r="D58" s="184">
        <f t="shared" si="1"/>
        <v>0.05</v>
      </c>
      <c r="E58" s="163">
        <f t="shared" si="2"/>
        <v>495400</v>
      </c>
      <c r="F58" s="163">
        <f t="shared" si="3"/>
        <v>0</v>
      </c>
      <c r="G58" s="163">
        <f t="shared" si="4"/>
        <v>2064</v>
      </c>
      <c r="H58" s="163">
        <f>IF(A58&gt;$A$8*12,"",VLOOKUP(A58,Lists!B53:E642,4,FALSE))</f>
        <v>2275</v>
      </c>
      <c r="I58" s="163">
        <f t="shared" si="5"/>
        <v>495189</v>
      </c>
    </row>
    <row r="59" spans="1:9" x14ac:dyDescent="0.25">
      <c r="A59" s="164">
        <f t="shared" si="0"/>
        <v>49</v>
      </c>
      <c r="B59" s="164">
        <f>IF(A59&gt;$A$8*12,"",VLOOKUP(A59,Lists!B54:E654,2,FALSE))</f>
        <v>5</v>
      </c>
      <c r="C59" s="164">
        <f>IF(A59&gt;$A$8*12,"",VLOOKUP(A59,Lists!$B$6:$D$606,3,FALSE))</f>
        <v>71</v>
      </c>
      <c r="D59" s="184">
        <f t="shared" si="1"/>
        <v>0.05</v>
      </c>
      <c r="E59" s="163">
        <f t="shared" si="2"/>
        <v>495189</v>
      </c>
      <c r="F59" s="163">
        <f t="shared" si="3"/>
        <v>0</v>
      </c>
      <c r="G59" s="163">
        <f t="shared" si="4"/>
        <v>2063</v>
      </c>
      <c r="H59" s="163">
        <f>IF(A59&gt;$A$8*12,"",VLOOKUP(A59,Lists!B54:E643,4,FALSE))</f>
        <v>2343</v>
      </c>
      <c r="I59" s="163">
        <f t="shared" si="5"/>
        <v>494909</v>
      </c>
    </row>
    <row r="60" spans="1:9" x14ac:dyDescent="0.25">
      <c r="A60" s="164">
        <f t="shared" si="0"/>
        <v>50</v>
      </c>
      <c r="B60" s="164">
        <f>IF(A60&gt;$A$8*12,"",VLOOKUP(A60,Lists!B55:E655,2,FALSE))</f>
        <v>5</v>
      </c>
      <c r="C60" s="164">
        <f>IF(A60&gt;$A$8*12,"",VLOOKUP(A60,Lists!$B$6:$D$606,3,FALSE))</f>
        <v>71</v>
      </c>
      <c r="D60" s="184">
        <f t="shared" si="1"/>
        <v>0.05</v>
      </c>
      <c r="E60" s="163">
        <f t="shared" si="2"/>
        <v>494909</v>
      </c>
      <c r="F60" s="163">
        <f t="shared" si="3"/>
        <v>0</v>
      </c>
      <c r="G60" s="163">
        <f t="shared" si="4"/>
        <v>2062</v>
      </c>
      <c r="H60" s="163">
        <f>IF(A60&gt;$A$8*12,"",VLOOKUP(A60,Lists!B55:E644,4,FALSE))</f>
        <v>2343</v>
      </c>
      <c r="I60" s="163">
        <f t="shared" si="5"/>
        <v>494628</v>
      </c>
    </row>
    <row r="61" spans="1:9" x14ac:dyDescent="0.25">
      <c r="A61" s="164">
        <f t="shared" si="0"/>
        <v>51</v>
      </c>
      <c r="B61" s="164">
        <f>IF(A61&gt;$A$8*12,"",VLOOKUP(A61,Lists!B56:E656,2,FALSE))</f>
        <v>5</v>
      </c>
      <c r="C61" s="164">
        <f>IF(A61&gt;$A$8*12,"",VLOOKUP(A61,Lists!$B$6:$D$606,3,FALSE))</f>
        <v>71</v>
      </c>
      <c r="D61" s="184">
        <f t="shared" si="1"/>
        <v>0.05</v>
      </c>
      <c r="E61" s="163">
        <f t="shared" si="2"/>
        <v>494628</v>
      </c>
      <c r="F61" s="163">
        <f t="shared" si="3"/>
        <v>0</v>
      </c>
      <c r="G61" s="163">
        <f t="shared" si="4"/>
        <v>2061</v>
      </c>
      <c r="H61" s="163">
        <f>IF(A61&gt;$A$8*12,"",VLOOKUP(A61,Lists!B56:E645,4,FALSE))</f>
        <v>2343</v>
      </c>
      <c r="I61" s="163">
        <f t="shared" si="5"/>
        <v>494346</v>
      </c>
    </row>
    <row r="62" spans="1:9" x14ac:dyDescent="0.25">
      <c r="A62" s="164">
        <f t="shared" si="0"/>
        <v>52</v>
      </c>
      <c r="B62" s="164">
        <f>IF(A62&gt;$A$8*12,"",VLOOKUP(A62,Lists!B57:E657,2,FALSE))</f>
        <v>5</v>
      </c>
      <c r="C62" s="164">
        <f>IF(A62&gt;$A$8*12,"",VLOOKUP(A62,Lists!$B$6:$D$606,3,FALSE))</f>
        <v>71</v>
      </c>
      <c r="D62" s="184">
        <f t="shared" si="1"/>
        <v>0.05</v>
      </c>
      <c r="E62" s="163">
        <f t="shared" si="2"/>
        <v>494346</v>
      </c>
      <c r="F62" s="163">
        <f t="shared" si="3"/>
        <v>0</v>
      </c>
      <c r="G62" s="163">
        <f t="shared" si="4"/>
        <v>2060</v>
      </c>
      <c r="H62" s="163">
        <f>IF(A62&gt;$A$8*12,"",VLOOKUP(A62,Lists!B57:E646,4,FALSE))</f>
        <v>2343</v>
      </c>
      <c r="I62" s="163">
        <f t="shared" si="5"/>
        <v>494063</v>
      </c>
    </row>
    <row r="63" spans="1:9" x14ac:dyDescent="0.25">
      <c r="A63" s="164">
        <f t="shared" si="0"/>
        <v>53</v>
      </c>
      <c r="B63" s="164">
        <f>IF(A63&gt;$A$8*12,"",VLOOKUP(A63,Lists!B58:E658,2,FALSE))</f>
        <v>5</v>
      </c>
      <c r="C63" s="164">
        <f>IF(A63&gt;$A$8*12,"",VLOOKUP(A63,Lists!$B$6:$D$606,3,FALSE))</f>
        <v>71</v>
      </c>
      <c r="D63" s="184">
        <f t="shared" si="1"/>
        <v>0.05</v>
      </c>
      <c r="E63" s="163">
        <f t="shared" si="2"/>
        <v>494063</v>
      </c>
      <c r="F63" s="163">
        <f t="shared" si="3"/>
        <v>0</v>
      </c>
      <c r="G63" s="163">
        <f t="shared" si="4"/>
        <v>2059</v>
      </c>
      <c r="H63" s="163">
        <f>IF(A63&gt;$A$8*12,"",VLOOKUP(A63,Lists!B58:E647,4,FALSE))</f>
        <v>2343</v>
      </c>
      <c r="I63" s="163">
        <f t="shared" si="5"/>
        <v>493779</v>
      </c>
    </row>
    <row r="64" spans="1:9" x14ac:dyDescent="0.25">
      <c r="A64" s="164">
        <f t="shared" si="0"/>
        <v>54</v>
      </c>
      <c r="B64" s="164">
        <f>IF(A64&gt;$A$8*12,"",VLOOKUP(A64,Lists!B59:E659,2,FALSE))</f>
        <v>5</v>
      </c>
      <c r="C64" s="164">
        <f>IF(A64&gt;$A$8*12,"",VLOOKUP(A64,Lists!$B$6:$D$606,3,FALSE))</f>
        <v>71</v>
      </c>
      <c r="D64" s="184">
        <f t="shared" si="1"/>
        <v>0.05</v>
      </c>
      <c r="E64" s="163">
        <f t="shared" si="2"/>
        <v>493779</v>
      </c>
      <c r="F64" s="163">
        <f t="shared" si="3"/>
        <v>0</v>
      </c>
      <c r="G64" s="163">
        <f t="shared" si="4"/>
        <v>2057</v>
      </c>
      <c r="H64" s="163">
        <f>IF(A64&gt;$A$8*12,"",VLOOKUP(A64,Lists!B59:E648,4,FALSE))</f>
        <v>2343</v>
      </c>
      <c r="I64" s="163">
        <f t="shared" si="5"/>
        <v>493493</v>
      </c>
    </row>
    <row r="65" spans="1:9" x14ac:dyDescent="0.25">
      <c r="A65" s="164">
        <f t="shared" si="0"/>
        <v>55</v>
      </c>
      <c r="B65" s="164">
        <f>IF(A65&gt;$A$8*12,"",VLOOKUP(A65,Lists!B60:E660,2,FALSE))</f>
        <v>5</v>
      </c>
      <c r="C65" s="164">
        <f>IF(A65&gt;$A$8*12,"",VLOOKUP(A65,Lists!$B$6:$D$606,3,FALSE))</f>
        <v>71</v>
      </c>
      <c r="D65" s="184">
        <f t="shared" si="1"/>
        <v>0.05</v>
      </c>
      <c r="E65" s="163">
        <f t="shared" si="2"/>
        <v>493493</v>
      </c>
      <c r="F65" s="163">
        <f t="shared" si="3"/>
        <v>0</v>
      </c>
      <c r="G65" s="163">
        <f t="shared" si="4"/>
        <v>2056</v>
      </c>
      <c r="H65" s="163">
        <f>IF(A65&gt;$A$8*12,"",VLOOKUP(A65,Lists!B60:E649,4,FALSE))</f>
        <v>2343</v>
      </c>
      <c r="I65" s="163">
        <f t="shared" si="5"/>
        <v>493206</v>
      </c>
    </row>
    <row r="66" spans="1:9" x14ac:dyDescent="0.25">
      <c r="A66" s="164">
        <f t="shared" si="0"/>
        <v>56</v>
      </c>
      <c r="B66" s="164">
        <f>IF(A66&gt;$A$8*12,"",VLOOKUP(A66,Lists!B61:E661,2,FALSE))</f>
        <v>5</v>
      </c>
      <c r="C66" s="164">
        <f>IF(A66&gt;$A$8*12,"",VLOOKUP(A66,Lists!$B$6:$D$606,3,FALSE))</f>
        <v>71</v>
      </c>
      <c r="D66" s="184">
        <f t="shared" si="1"/>
        <v>0.05</v>
      </c>
      <c r="E66" s="163">
        <f t="shared" si="2"/>
        <v>493206</v>
      </c>
      <c r="F66" s="163">
        <f t="shared" si="3"/>
        <v>0</v>
      </c>
      <c r="G66" s="163">
        <f t="shared" si="4"/>
        <v>2055</v>
      </c>
      <c r="H66" s="163">
        <f>IF(A66&gt;$A$8*12,"",VLOOKUP(A66,Lists!B61:E650,4,FALSE))</f>
        <v>2343</v>
      </c>
      <c r="I66" s="163">
        <f t="shared" si="5"/>
        <v>492918</v>
      </c>
    </row>
    <row r="67" spans="1:9" x14ac:dyDescent="0.25">
      <c r="A67" s="164">
        <f t="shared" si="0"/>
        <v>57</v>
      </c>
      <c r="B67" s="164">
        <f>IF(A67&gt;$A$8*12,"",VLOOKUP(A67,Lists!B62:E662,2,FALSE))</f>
        <v>5</v>
      </c>
      <c r="C67" s="164">
        <f>IF(A67&gt;$A$8*12,"",VLOOKUP(A67,Lists!$B$6:$D$606,3,FALSE))</f>
        <v>71</v>
      </c>
      <c r="D67" s="184">
        <f t="shared" si="1"/>
        <v>0.05</v>
      </c>
      <c r="E67" s="163">
        <f t="shared" si="2"/>
        <v>492918</v>
      </c>
      <c r="F67" s="163">
        <f t="shared" si="3"/>
        <v>0</v>
      </c>
      <c r="G67" s="163">
        <f t="shared" si="4"/>
        <v>2054</v>
      </c>
      <c r="H67" s="163">
        <f>IF(A67&gt;$A$8*12,"",VLOOKUP(A67,Lists!B62:E651,4,FALSE))</f>
        <v>2343</v>
      </c>
      <c r="I67" s="163">
        <f t="shared" si="5"/>
        <v>492629</v>
      </c>
    </row>
    <row r="68" spans="1:9" x14ac:dyDescent="0.25">
      <c r="A68" s="164">
        <f t="shared" si="0"/>
        <v>58</v>
      </c>
      <c r="B68" s="164">
        <f>IF(A68&gt;$A$8*12,"",VLOOKUP(A68,Lists!B63:E663,2,FALSE))</f>
        <v>5</v>
      </c>
      <c r="C68" s="164">
        <f>IF(A68&gt;$A$8*12,"",VLOOKUP(A68,Lists!$B$6:$D$606,3,FALSE))</f>
        <v>71</v>
      </c>
      <c r="D68" s="184">
        <f t="shared" si="1"/>
        <v>0.05</v>
      </c>
      <c r="E68" s="163">
        <f t="shared" si="2"/>
        <v>492629</v>
      </c>
      <c r="F68" s="163">
        <f t="shared" si="3"/>
        <v>0</v>
      </c>
      <c r="G68" s="163">
        <f t="shared" si="4"/>
        <v>2053</v>
      </c>
      <c r="H68" s="163">
        <f>IF(A68&gt;$A$8*12,"",VLOOKUP(A68,Lists!B63:E652,4,FALSE))</f>
        <v>2343</v>
      </c>
      <c r="I68" s="163">
        <f t="shared" si="5"/>
        <v>492339</v>
      </c>
    </row>
    <row r="69" spans="1:9" x14ac:dyDescent="0.25">
      <c r="A69" s="164">
        <f t="shared" si="0"/>
        <v>59</v>
      </c>
      <c r="B69" s="164">
        <f>IF(A69&gt;$A$8*12,"",VLOOKUP(A69,Lists!B64:E664,2,FALSE))</f>
        <v>5</v>
      </c>
      <c r="C69" s="164">
        <f>IF(A69&gt;$A$8*12,"",VLOOKUP(A69,Lists!$B$6:$D$606,3,FALSE))</f>
        <v>71</v>
      </c>
      <c r="D69" s="184">
        <f t="shared" si="1"/>
        <v>0.05</v>
      </c>
      <c r="E69" s="163">
        <f t="shared" si="2"/>
        <v>492339</v>
      </c>
      <c r="F69" s="163">
        <f t="shared" si="3"/>
        <v>0</v>
      </c>
      <c r="G69" s="163">
        <f t="shared" si="4"/>
        <v>2051</v>
      </c>
      <c r="H69" s="163">
        <f>IF(A69&gt;$A$8*12,"",VLOOKUP(A69,Lists!B64:E653,4,FALSE))</f>
        <v>2343</v>
      </c>
      <c r="I69" s="163">
        <f t="shared" si="5"/>
        <v>492047</v>
      </c>
    </row>
    <row r="70" spans="1:9" x14ac:dyDescent="0.25">
      <c r="A70" s="164">
        <f t="shared" si="0"/>
        <v>60</v>
      </c>
      <c r="B70" s="164">
        <f>IF(A70&gt;$A$8*12,"",VLOOKUP(A70,Lists!B65:E665,2,FALSE))</f>
        <v>5</v>
      </c>
      <c r="C70" s="164">
        <f>IF(A70&gt;$A$8*12,"",VLOOKUP(A70,Lists!$B$6:$D$606,3,FALSE))</f>
        <v>71</v>
      </c>
      <c r="D70" s="184">
        <f t="shared" si="1"/>
        <v>0.05</v>
      </c>
      <c r="E70" s="163">
        <f t="shared" si="2"/>
        <v>492047</v>
      </c>
      <c r="F70" s="163">
        <f t="shared" si="3"/>
        <v>0</v>
      </c>
      <c r="G70" s="163">
        <f t="shared" si="4"/>
        <v>2050</v>
      </c>
      <c r="H70" s="163">
        <f>IF(A70&gt;$A$8*12,"",VLOOKUP(A70,Lists!B65:E654,4,FALSE))</f>
        <v>2343</v>
      </c>
      <c r="I70" s="163">
        <f t="shared" si="5"/>
        <v>491754</v>
      </c>
    </row>
    <row r="71" spans="1:9" x14ac:dyDescent="0.25">
      <c r="A71" s="164">
        <f t="shared" si="0"/>
        <v>61</v>
      </c>
      <c r="B71" s="164">
        <f>IF(A71&gt;$A$8*12,"",VLOOKUP(A71,Lists!B66:E666,2,FALSE))</f>
        <v>6</v>
      </c>
      <c r="C71" s="164">
        <f>IF(A71&gt;$A$8*12,"",VLOOKUP(A71,Lists!$B$6:$D$606,3,FALSE))</f>
        <v>72</v>
      </c>
      <c r="D71" s="184">
        <f t="shared" si="1"/>
        <v>0.05</v>
      </c>
      <c r="E71" s="163">
        <f t="shared" si="2"/>
        <v>491754</v>
      </c>
      <c r="F71" s="163">
        <f t="shared" si="3"/>
        <v>0</v>
      </c>
      <c r="G71" s="163">
        <f t="shared" si="4"/>
        <v>2049</v>
      </c>
      <c r="H71" s="163">
        <f>IF(A71&gt;$A$8*12,"",VLOOKUP(A71,Lists!B66:E655,4,FALSE))</f>
        <v>2413</v>
      </c>
      <c r="I71" s="163">
        <f t="shared" si="5"/>
        <v>491390</v>
      </c>
    </row>
    <row r="72" spans="1:9" x14ac:dyDescent="0.25">
      <c r="A72" s="164">
        <f t="shared" si="0"/>
        <v>62</v>
      </c>
      <c r="B72" s="164">
        <f>IF(A72&gt;$A$8*12,"",VLOOKUP(A72,Lists!B67:E667,2,FALSE))</f>
        <v>6</v>
      </c>
      <c r="C72" s="164">
        <f>IF(A72&gt;$A$8*12,"",VLOOKUP(A72,Lists!$B$6:$D$606,3,FALSE))</f>
        <v>72</v>
      </c>
      <c r="D72" s="184">
        <f t="shared" si="1"/>
        <v>0.05</v>
      </c>
      <c r="E72" s="163">
        <f t="shared" si="2"/>
        <v>491390</v>
      </c>
      <c r="F72" s="163">
        <f t="shared" si="3"/>
        <v>0</v>
      </c>
      <c r="G72" s="163">
        <f t="shared" si="4"/>
        <v>2047</v>
      </c>
      <c r="H72" s="163">
        <f>IF(A72&gt;$A$8*12,"",VLOOKUP(A72,Lists!B67:E656,4,FALSE))</f>
        <v>2413</v>
      </c>
      <c r="I72" s="163">
        <f t="shared" si="5"/>
        <v>491024</v>
      </c>
    </row>
    <row r="73" spans="1:9" x14ac:dyDescent="0.25">
      <c r="A73" s="164">
        <f t="shared" si="0"/>
        <v>63</v>
      </c>
      <c r="B73" s="164">
        <f>IF(A73&gt;$A$8*12,"",VLOOKUP(A73,Lists!B68:E668,2,FALSE))</f>
        <v>6</v>
      </c>
      <c r="C73" s="164">
        <f>IF(A73&gt;$A$8*12,"",VLOOKUP(A73,Lists!$B$6:$D$606,3,FALSE))</f>
        <v>72</v>
      </c>
      <c r="D73" s="184">
        <f t="shared" si="1"/>
        <v>0.05</v>
      </c>
      <c r="E73" s="163">
        <f t="shared" si="2"/>
        <v>491024</v>
      </c>
      <c r="F73" s="163">
        <f t="shared" si="3"/>
        <v>0</v>
      </c>
      <c r="G73" s="163">
        <f t="shared" si="4"/>
        <v>2046</v>
      </c>
      <c r="H73" s="163">
        <f>IF(A73&gt;$A$8*12,"",VLOOKUP(A73,Lists!B68:E657,4,FALSE))</f>
        <v>2413</v>
      </c>
      <c r="I73" s="163">
        <f t="shared" si="5"/>
        <v>490657</v>
      </c>
    </row>
    <row r="74" spans="1:9" x14ac:dyDescent="0.25">
      <c r="A74" s="164">
        <f t="shared" si="0"/>
        <v>64</v>
      </c>
      <c r="B74" s="164">
        <f>IF(A74&gt;$A$8*12,"",VLOOKUP(A74,Lists!B69:E669,2,FALSE))</f>
        <v>6</v>
      </c>
      <c r="C74" s="164">
        <f>IF(A74&gt;$A$8*12,"",VLOOKUP(A74,Lists!$B$6:$D$606,3,FALSE))</f>
        <v>72</v>
      </c>
      <c r="D74" s="184">
        <f t="shared" si="1"/>
        <v>0.05</v>
      </c>
      <c r="E74" s="163">
        <f t="shared" si="2"/>
        <v>490657</v>
      </c>
      <c r="F74" s="163">
        <f t="shared" si="3"/>
        <v>0</v>
      </c>
      <c r="G74" s="163">
        <f t="shared" si="4"/>
        <v>2044</v>
      </c>
      <c r="H74" s="163">
        <f>IF(A74&gt;$A$8*12,"",VLOOKUP(A74,Lists!B69:E658,4,FALSE))</f>
        <v>2413</v>
      </c>
      <c r="I74" s="163">
        <f t="shared" si="5"/>
        <v>490288</v>
      </c>
    </row>
    <row r="75" spans="1:9" x14ac:dyDescent="0.25">
      <c r="A75" s="164">
        <f t="shared" si="0"/>
        <v>65</v>
      </c>
      <c r="B75" s="164">
        <f>IF(A75&gt;$A$8*12,"",VLOOKUP(A75,Lists!B70:E670,2,FALSE))</f>
        <v>6</v>
      </c>
      <c r="C75" s="164">
        <f>IF(A75&gt;$A$8*12,"",VLOOKUP(A75,Lists!$B$6:$D$606,3,FALSE))</f>
        <v>72</v>
      </c>
      <c r="D75" s="184">
        <f t="shared" si="1"/>
        <v>0.05</v>
      </c>
      <c r="E75" s="163">
        <f t="shared" si="2"/>
        <v>490288</v>
      </c>
      <c r="F75" s="163">
        <f t="shared" si="3"/>
        <v>0</v>
      </c>
      <c r="G75" s="163">
        <f t="shared" si="4"/>
        <v>2043</v>
      </c>
      <c r="H75" s="163">
        <f>IF(A75&gt;$A$8*12,"",VLOOKUP(A75,Lists!B70:E659,4,FALSE))</f>
        <v>2413</v>
      </c>
      <c r="I75" s="163">
        <f t="shared" si="5"/>
        <v>489918</v>
      </c>
    </row>
    <row r="76" spans="1:9" x14ac:dyDescent="0.25">
      <c r="A76" s="164">
        <f t="shared" ref="A76:A139" si="6">IF(A75&lt;($A$8*12),A75+1,"")</f>
        <v>66</v>
      </c>
      <c r="B76" s="164">
        <f>IF(A76&gt;$A$8*12,"",VLOOKUP(A76,Lists!B71:E671,2,FALSE))</f>
        <v>6</v>
      </c>
      <c r="C76" s="164">
        <f>IF(A76&gt;$A$8*12,"",VLOOKUP(A76,Lists!$B$6:$D$606,3,FALSE))</f>
        <v>72</v>
      </c>
      <c r="D76" s="184">
        <f t="shared" ref="D76:D139" si="7">IF(A76&gt;$A$8*12,"",D75)</f>
        <v>0.05</v>
      </c>
      <c r="E76" s="163">
        <f t="shared" ref="E76:E139" si="8">IF(A76&gt;$A$8*12,"",+I75)</f>
        <v>489918</v>
      </c>
      <c r="F76" s="163">
        <f t="shared" ref="F76:F139" si="9">IF(A76&gt;$A$8*12,"",F75)</f>
        <v>0</v>
      </c>
      <c r="G76" s="163">
        <f t="shared" ref="G76:G139" si="10">IF(A76&gt;$A$8*12,"",ROUND((+E76+F76)*D76/12,0))</f>
        <v>2041</v>
      </c>
      <c r="H76" s="163">
        <f>IF(A76&gt;$A$8*12,"",VLOOKUP(A76,Lists!B71:E660,4,FALSE))</f>
        <v>2413</v>
      </c>
      <c r="I76" s="163">
        <f t="shared" ref="I76:I139" si="11">IF(A76&gt;$A$8*12,"",+E76+F76+G76-H76)</f>
        <v>489546</v>
      </c>
    </row>
    <row r="77" spans="1:9" x14ac:dyDescent="0.25">
      <c r="A77" s="164">
        <f t="shared" si="6"/>
        <v>67</v>
      </c>
      <c r="B77" s="164">
        <f>IF(A77&gt;$A$8*12,"",VLOOKUP(A77,Lists!B72:E672,2,FALSE))</f>
        <v>6</v>
      </c>
      <c r="C77" s="164">
        <f>IF(A77&gt;$A$8*12,"",VLOOKUP(A77,Lists!$B$6:$D$606,3,FALSE))</f>
        <v>72</v>
      </c>
      <c r="D77" s="184">
        <f t="shared" si="7"/>
        <v>0.05</v>
      </c>
      <c r="E77" s="163">
        <f t="shared" si="8"/>
        <v>489546</v>
      </c>
      <c r="F77" s="163">
        <f t="shared" si="9"/>
        <v>0</v>
      </c>
      <c r="G77" s="163">
        <f t="shared" si="10"/>
        <v>2040</v>
      </c>
      <c r="H77" s="163">
        <f>IF(A77&gt;$A$8*12,"",VLOOKUP(A77,Lists!B72:E661,4,FALSE))</f>
        <v>2413</v>
      </c>
      <c r="I77" s="163">
        <f t="shared" si="11"/>
        <v>489173</v>
      </c>
    </row>
    <row r="78" spans="1:9" x14ac:dyDescent="0.25">
      <c r="A78" s="164">
        <f t="shared" si="6"/>
        <v>68</v>
      </c>
      <c r="B78" s="164">
        <f>IF(A78&gt;$A$8*12,"",VLOOKUP(A78,Lists!B73:E673,2,FALSE))</f>
        <v>6</v>
      </c>
      <c r="C78" s="164">
        <f>IF(A78&gt;$A$8*12,"",VLOOKUP(A78,Lists!$B$6:$D$606,3,FALSE))</f>
        <v>72</v>
      </c>
      <c r="D78" s="184">
        <f t="shared" si="7"/>
        <v>0.05</v>
      </c>
      <c r="E78" s="163">
        <f t="shared" si="8"/>
        <v>489173</v>
      </c>
      <c r="F78" s="163">
        <f t="shared" si="9"/>
        <v>0</v>
      </c>
      <c r="G78" s="163">
        <f t="shared" si="10"/>
        <v>2038</v>
      </c>
      <c r="H78" s="163">
        <f>IF(A78&gt;$A$8*12,"",VLOOKUP(A78,Lists!B73:E662,4,FALSE))</f>
        <v>2413</v>
      </c>
      <c r="I78" s="163">
        <f t="shared" si="11"/>
        <v>488798</v>
      </c>
    </row>
    <row r="79" spans="1:9" x14ac:dyDescent="0.25">
      <c r="A79" s="164">
        <f t="shared" si="6"/>
        <v>69</v>
      </c>
      <c r="B79" s="164">
        <f>IF(A79&gt;$A$8*12,"",VLOOKUP(A79,Lists!B74:E674,2,FALSE))</f>
        <v>6</v>
      </c>
      <c r="C79" s="164">
        <f>IF(A79&gt;$A$8*12,"",VLOOKUP(A79,Lists!$B$6:$D$606,3,FALSE))</f>
        <v>72</v>
      </c>
      <c r="D79" s="184">
        <f t="shared" si="7"/>
        <v>0.05</v>
      </c>
      <c r="E79" s="163">
        <f t="shared" si="8"/>
        <v>488798</v>
      </c>
      <c r="F79" s="163">
        <f t="shared" si="9"/>
        <v>0</v>
      </c>
      <c r="G79" s="163">
        <f t="shared" si="10"/>
        <v>2037</v>
      </c>
      <c r="H79" s="163">
        <f>IF(A79&gt;$A$8*12,"",VLOOKUP(A79,Lists!B74:E663,4,FALSE))</f>
        <v>2413</v>
      </c>
      <c r="I79" s="163">
        <f t="shared" si="11"/>
        <v>488422</v>
      </c>
    </row>
    <row r="80" spans="1:9" x14ac:dyDescent="0.25">
      <c r="A80" s="164">
        <f t="shared" si="6"/>
        <v>70</v>
      </c>
      <c r="B80" s="164">
        <f>IF(A80&gt;$A$8*12,"",VLOOKUP(A80,Lists!B75:E675,2,FALSE))</f>
        <v>6</v>
      </c>
      <c r="C80" s="164">
        <f>IF(A80&gt;$A$8*12,"",VLOOKUP(A80,Lists!$B$6:$D$606,3,FALSE))</f>
        <v>72</v>
      </c>
      <c r="D80" s="184">
        <f t="shared" si="7"/>
        <v>0.05</v>
      </c>
      <c r="E80" s="163">
        <f t="shared" si="8"/>
        <v>488422</v>
      </c>
      <c r="F80" s="163">
        <f t="shared" si="9"/>
        <v>0</v>
      </c>
      <c r="G80" s="163">
        <f t="shared" si="10"/>
        <v>2035</v>
      </c>
      <c r="H80" s="163">
        <f>IF(A80&gt;$A$8*12,"",VLOOKUP(A80,Lists!B75:E664,4,FALSE))</f>
        <v>2413</v>
      </c>
      <c r="I80" s="163">
        <f t="shared" si="11"/>
        <v>488044</v>
      </c>
    </row>
    <row r="81" spans="1:9" x14ac:dyDescent="0.25">
      <c r="A81" s="164">
        <f t="shared" si="6"/>
        <v>71</v>
      </c>
      <c r="B81" s="164">
        <f>IF(A81&gt;$A$8*12,"",VLOOKUP(A81,Lists!B76:E676,2,FALSE))</f>
        <v>6</v>
      </c>
      <c r="C81" s="164">
        <f>IF(A81&gt;$A$8*12,"",VLOOKUP(A81,Lists!$B$6:$D$606,3,FALSE))</f>
        <v>72</v>
      </c>
      <c r="D81" s="184">
        <f t="shared" si="7"/>
        <v>0.05</v>
      </c>
      <c r="E81" s="163">
        <f t="shared" si="8"/>
        <v>488044</v>
      </c>
      <c r="F81" s="163">
        <f t="shared" si="9"/>
        <v>0</v>
      </c>
      <c r="G81" s="163">
        <f t="shared" si="10"/>
        <v>2034</v>
      </c>
      <c r="H81" s="163">
        <f>IF(A81&gt;$A$8*12,"",VLOOKUP(A81,Lists!B76:E665,4,FALSE))</f>
        <v>2413</v>
      </c>
      <c r="I81" s="163">
        <f t="shared" si="11"/>
        <v>487665</v>
      </c>
    </row>
    <row r="82" spans="1:9" x14ac:dyDescent="0.25">
      <c r="A82" s="164">
        <f t="shared" si="6"/>
        <v>72</v>
      </c>
      <c r="B82" s="164">
        <f>IF(A82&gt;$A$8*12,"",VLOOKUP(A82,Lists!B77:E677,2,FALSE))</f>
        <v>6</v>
      </c>
      <c r="C82" s="164">
        <f>IF(A82&gt;$A$8*12,"",VLOOKUP(A82,Lists!$B$6:$D$606,3,FALSE))</f>
        <v>72</v>
      </c>
      <c r="D82" s="184">
        <f t="shared" si="7"/>
        <v>0.05</v>
      </c>
      <c r="E82" s="163">
        <f t="shared" si="8"/>
        <v>487665</v>
      </c>
      <c r="F82" s="163">
        <f t="shared" si="9"/>
        <v>0</v>
      </c>
      <c r="G82" s="163">
        <f t="shared" si="10"/>
        <v>2032</v>
      </c>
      <c r="H82" s="163">
        <f>IF(A82&gt;$A$8*12,"",VLOOKUP(A82,Lists!B77:E666,4,FALSE))</f>
        <v>2413</v>
      </c>
      <c r="I82" s="163">
        <f t="shared" si="11"/>
        <v>487284</v>
      </c>
    </row>
    <row r="83" spans="1:9" x14ac:dyDescent="0.25">
      <c r="A83" s="164">
        <f t="shared" si="6"/>
        <v>73</v>
      </c>
      <c r="B83" s="164">
        <f>IF(A83&gt;$A$8*12,"",VLOOKUP(A83,Lists!B78:E678,2,FALSE))</f>
        <v>7</v>
      </c>
      <c r="C83" s="164">
        <f>IF(A83&gt;$A$8*12,"",VLOOKUP(A83,Lists!$B$6:$D$606,3,FALSE))</f>
        <v>73</v>
      </c>
      <c r="D83" s="184">
        <f t="shared" si="7"/>
        <v>0.05</v>
      </c>
      <c r="E83" s="163">
        <f t="shared" si="8"/>
        <v>487284</v>
      </c>
      <c r="F83" s="163">
        <f t="shared" si="9"/>
        <v>0</v>
      </c>
      <c r="G83" s="163">
        <f t="shared" si="10"/>
        <v>2030</v>
      </c>
      <c r="H83" s="163">
        <f>IF(A83&gt;$A$8*12,"",VLOOKUP(A83,Lists!B78:E667,4,FALSE))</f>
        <v>2485</v>
      </c>
      <c r="I83" s="163">
        <f t="shared" si="11"/>
        <v>486829</v>
      </c>
    </row>
    <row r="84" spans="1:9" x14ac:dyDescent="0.25">
      <c r="A84" s="164">
        <f t="shared" si="6"/>
        <v>74</v>
      </c>
      <c r="B84" s="164">
        <f>IF(A84&gt;$A$8*12,"",VLOOKUP(A84,Lists!B79:E679,2,FALSE))</f>
        <v>7</v>
      </c>
      <c r="C84" s="164">
        <f>IF(A84&gt;$A$8*12,"",VLOOKUP(A84,Lists!$B$6:$D$606,3,FALSE))</f>
        <v>73</v>
      </c>
      <c r="D84" s="184">
        <f t="shared" si="7"/>
        <v>0.05</v>
      </c>
      <c r="E84" s="163">
        <f t="shared" si="8"/>
        <v>486829</v>
      </c>
      <c r="F84" s="163">
        <f t="shared" si="9"/>
        <v>0</v>
      </c>
      <c r="G84" s="163">
        <f t="shared" si="10"/>
        <v>2028</v>
      </c>
      <c r="H84" s="163">
        <f>IF(A84&gt;$A$8*12,"",VLOOKUP(A84,Lists!B79:E668,4,FALSE))</f>
        <v>2485</v>
      </c>
      <c r="I84" s="163">
        <f t="shared" si="11"/>
        <v>486372</v>
      </c>
    </row>
    <row r="85" spans="1:9" x14ac:dyDescent="0.25">
      <c r="A85" s="164">
        <f t="shared" si="6"/>
        <v>75</v>
      </c>
      <c r="B85" s="164">
        <f>IF(A85&gt;$A$8*12,"",VLOOKUP(A85,Lists!B80:E680,2,FALSE))</f>
        <v>7</v>
      </c>
      <c r="C85" s="164">
        <f>IF(A85&gt;$A$8*12,"",VLOOKUP(A85,Lists!$B$6:$D$606,3,FALSE))</f>
        <v>73</v>
      </c>
      <c r="D85" s="184">
        <f t="shared" si="7"/>
        <v>0.05</v>
      </c>
      <c r="E85" s="163">
        <f t="shared" si="8"/>
        <v>486372</v>
      </c>
      <c r="F85" s="163">
        <f t="shared" si="9"/>
        <v>0</v>
      </c>
      <c r="G85" s="163">
        <f t="shared" si="10"/>
        <v>2027</v>
      </c>
      <c r="H85" s="163">
        <f>IF(A85&gt;$A$8*12,"",VLOOKUP(A85,Lists!B80:E669,4,FALSE))</f>
        <v>2485</v>
      </c>
      <c r="I85" s="163">
        <f t="shared" si="11"/>
        <v>485914</v>
      </c>
    </row>
    <row r="86" spans="1:9" x14ac:dyDescent="0.25">
      <c r="A86" s="164">
        <f t="shared" si="6"/>
        <v>76</v>
      </c>
      <c r="B86" s="164">
        <f>IF(A86&gt;$A$8*12,"",VLOOKUP(A86,Lists!B81:E681,2,FALSE))</f>
        <v>7</v>
      </c>
      <c r="C86" s="164">
        <f>IF(A86&gt;$A$8*12,"",VLOOKUP(A86,Lists!$B$6:$D$606,3,FALSE))</f>
        <v>73</v>
      </c>
      <c r="D86" s="184">
        <f t="shared" si="7"/>
        <v>0.05</v>
      </c>
      <c r="E86" s="163">
        <f t="shared" si="8"/>
        <v>485914</v>
      </c>
      <c r="F86" s="163">
        <f t="shared" si="9"/>
        <v>0</v>
      </c>
      <c r="G86" s="163">
        <f t="shared" si="10"/>
        <v>2025</v>
      </c>
      <c r="H86" s="163">
        <f>IF(A86&gt;$A$8*12,"",VLOOKUP(A86,Lists!B81:E670,4,FALSE))</f>
        <v>2485</v>
      </c>
      <c r="I86" s="163">
        <f t="shared" si="11"/>
        <v>485454</v>
      </c>
    </row>
    <row r="87" spans="1:9" x14ac:dyDescent="0.25">
      <c r="A87" s="164">
        <f t="shared" si="6"/>
        <v>77</v>
      </c>
      <c r="B87" s="164">
        <f>IF(A87&gt;$A$8*12,"",VLOOKUP(A87,Lists!B82:E682,2,FALSE))</f>
        <v>7</v>
      </c>
      <c r="C87" s="164">
        <f>IF(A87&gt;$A$8*12,"",VLOOKUP(A87,Lists!$B$6:$D$606,3,FALSE))</f>
        <v>73</v>
      </c>
      <c r="D87" s="184">
        <f t="shared" si="7"/>
        <v>0.05</v>
      </c>
      <c r="E87" s="163">
        <f t="shared" si="8"/>
        <v>485454</v>
      </c>
      <c r="F87" s="163">
        <f t="shared" si="9"/>
        <v>0</v>
      </c>
      <c r="G87" s="163">
        <f t="shared" si="10"/>
        <v>2023</v>
      </c>
      <c r="H87" s="163">
        <f>IF(A87&gt;$A$8*12,"",VLOOKUP(A87,Lists!B82:E671,4,FALSE))</f>
        <v>2485</v>
      </c>
      <c r="I87" s="163">
        <f t="shared" si="11"/>
        <v>484992</v>
      </c>
    </row>
    <row r="88" spans="1:9" x14ac:dyDescent="0.25">
      <c r="A88" s="164">
        <f t="shared" si="6"/>
        <v>78</v>
      </c>
      <c r="B88" s="164">
        <f>IF(A88&gt;$A$8*12,"",VLOOKUP(A88,Lists!B83:E683,2,FALSE))</f>
        <v>7</v>
      </c>
      <c r="C88" s="164">
        <f>IF(A88&gt;$A$8*12,"",VLOOKUP(A88,Lists!$B$6:$D$606,3,FALSE))</f>
        <v>73</v>
      </c>
      <c r="D88" s="184">
        <f t="shared" si="7"/>
        <v>0.05</v>
      </c>
      <c r="E88" s="163">
        <f t="shared" si="8"/>
        <v>484992</v>
      </c>
      <c r="F88" s="163">
        <f t="shared" si="9"/>
        <v>0</v>
      </c>
      <c r="G88" s="163">
        <f t="shared" si="10"/>
        <v>2021</v>
      </c>
      <c r="H88" s="163">
        <f>IF(A88&gt;$A$8*12,"",VLOOKUP(A88,Lists!B83:E672,4,FALSE))</f>
        <v>2485</v>
      </c>
      <c r="I88" s="163">
        <f t="shared" si="11"/>
        <v>484528</v>
      </c>
    </row>
    <row r="89" spans="1:9" x14ac:dyDescent="0.25">
      <c r="A89" s="164">
        <f t="shared" si="6"/>
        <v>79</v>
      </c>
      <c r="B89" s="164">
        <f>IF(A89&gt;$A$8*12,"",VLOOKUP(A89,Lists!B84:E684,2,FALSE))</f>
        <v>7</v>
      </c>
      <c r="C89" s="164">
        <f>IF(A89&gt;$A$8*12,"",VLOOKUP(A89,Lists!$B$6:$D$606,3,FALSE))</f>
        <v>73</v>
      </c>
      <c r="D89" s="184">
        <f t="shared" si="7"/>
        <v>0.05</v>
      </c>
      <c r="E89" s="163">
        <f t="shared" si="8"/>
        <v>484528</v>
      </c>
      <c r="F89" s="163">
        <f t="shared" si="9"/>
        <v>0</v>
      </c>
      <c r="G89" s="163">
        <f t="shared" si="10"/>
        <v>2019</v>
      </c>
      <c r="H89" s="163">
        <f>IF(A89&gt;$A$8*12,"",VLOOKUP(A89,Lists!B84:E673,4,FALSE))</f>
        <v>2485</v>
      </c>
      <c r="I89" s="163">
        <f t="shared" si="11"/>
        <v>484062</v>
      </c>
    </row>
    <row r="90" spans="1:9" x14ac:dyDescent="0.25">
      <c r="A90" s="164">
        <f t="shared" si="6"/>
        <v>80</v>
      </c>
      <c r="B90" s="164">
        <f>IF(A90&gt;$A$8*12,"",VLOOKUP(A90,Lists!B85:E685,2,FALSE))</f>
        <v>7</v>
      </c>
      <c r="C90" s="164">
        <f>IF(A90&gt;$A$8*12,"",VLOOKUP(A90,Lists!$B$6:$D$606,3,FALSE))</f>
        <v>73</v>
      </c>
      <c r="D90" s="184">
        <f t="shared" si="7"/>
        <v>0.05</v>
      </c>
      <c r="E90" s="163">
        <f t="shared" si="8"/>
        <v>484062</v>
      </c>
      <c r="F90" s="163">
        <f t="shared" si="9"/>
        <v>0</v>
      </c>
      <c r="G90" s="163">
        <f t="shared" si="10"/>
        <v>2017</v>
      </c>
      <c r="H90" s="163">
        <f>IF(A90&gt;$A$8*12,"",VLOOKUP(A90,Lists!B85:E674,4,FALSE))</f>
        <v>2485</v>
      </c>
      <c r="I90" s="163">
        <f t="shared" si="11"/>
        <v>483594</v>
      </c>
    </row>
    <row r="91" spans="1:9" x14ac:dyDescent="0.25">
      <c r="A91" s="164">
        <f t="shared" si="6"/>
        <v>81</v>
      </c>
      <c r="B91" s="164">
        <f>IF(A91&gt;$A$8*12,"",VLOOKUP(A91,Lists!B86:E686,2,FALSE))</f>
        <v>7</v>
      </c>
      <c r="C91" s="164">
        <f>IF(A91&gt;$A$8*12,"",VLOOKUP(A91,Lists!$B$6:$D$606,3,FALSE))</f>
        <v>73</v>
      </c>
      <c r="D91" s="184">
        <f t="shared" si="7"/>
        <v>0.05</v>
      </c>
      <c r="E91" s="163">
        <f t="shared" si="8"/>
        <v>483594</v>
      </c>
      <c r="F91" s="163">
        <f t="shared" si="9"/>
        <v>0</v>
      </c>
      <c r="G91" s="163">
        <f t="shared" si="10"/>
        <v>2015</v>
      </c>
      <c r="H91" s="163">
        <f>IF(A91&gt;$A$8*12,"",VLOOKUP(A91,Lists!B86:E675,4,FALSE))</f>
        <v>2485</v>
      </c>
      <c r="I91" s="163">
        <f t="shared" si="11"/>
        <v>483124</v>
      </c>
    </row>
    <row r="92" spans="1:9" x14ac:dyDescent="0.25">
      <c r="A92" s="164">
        <f t="shared" si="6"/>
        <v>82</v>
      </c>
      <c r="B92" s="164">
        <f>IF(A92&gt;$A$8*12,"",VLOOKUP(A92,Lists!B87:E687,2,FALSE))</f>
        <v>7</v>
      </c>
      <c r="C92" s="164">
        <f>IF(A92&gt;$A$8*12,"",VLOOKUP(A92,Lists!$B$6:$D$606,3,FALSE))</f>
        <v>73</v>
      </c>
      <c r="D92" s="184">
        <f t="shared" si="7"/>
        <v>0.05</v>
      </c>
      <c r="E92" s="163">
        <f t="shared" si="8"/>
        <v>483124</v>
      </c>
      <c r="F92" s="163">
        <f t="shared" si="9"/>
        <v>0</v>
      </c>
      <c r="G92" s="163">
        <f t="shared" si="10"/>
        <v>2013</v>
      </c>
      <c r="H92" s="163">
        <f>IF(A92&gt;$A$8*12,"",VLOOKUP(A92,Lists!B87:E676,4,FALSE))</f>
        <v>2485</v>
      </c>
      <c r="I92" s="163">
        <f t="shared" si="11"/>
        <v>482652</v>
      </c>
    </row>
    <row r="93" spans="1:9" x14ac:dyDescent="0.25">
      <c r="A93" s="164">
        <f t="shared" si="6"/>
        <v>83</v>
      </c>
      <c r="B93" s="164">
        <f>IF(A93&gt;$A$8*12,"",VLOOKUP(A93,Lists!B88:E688,2,FALSE))</f>
        <v>7</v>
      </c>
      <c r="C93" s="164">
        <f>IF(A93&gt;$A$8*12,"",VLOOKUP(A93,Lists!$B$6:$D$606,3,FALSE))</f>
        <v>73</v>
      </c>
      <c r="D93" s="184">
        <f t="shared" si="7"/>
        <v>0.05</v>
      </c>
      <c r="E93" s="163">
        <f t="shared" si="8"/>
        <v>482652</v>
      </c>
      <c r="F93" s="163">
        <f t="shared" si="9"/>
        <v>0</v>
      </c>
      <c r="G93" s="163">
        <f t="shared" si="10"/>
        <v>2011</v>
      </c>
      <c r="H93" s="163">
        <f>IF(A93&gt;$A$8*12,"",VLOOKUP(A93,Lists!B88:E677,4,FALSE))</f>
        <v>2485</v>
      </c>
      <c r="I93" s="163">
        <f t="shared" si="11"/>
        <v>482178</v>
      </c>
    </row>
    <row r="94" spans="1:9" x14ac:dyDescent="0.25">
      <c r="A94" s="164">
        <f t="shared" si="6"/>
        <v>84</v>
      </c>
      <c r="B94" s="164">
        <f>IF(A94&gt;$A$8*12,"",VLOOKUP(A94,Lists!B89:E689,2,FALSE))</f>
        <v>7</v>
      </c>
      <c r="C94" s="164">
        <f>IF(A94&gt;$A$8*12,"",VLOOKUP(A94,Lists!$B$6:$D$606,3,FALSE))</f>
        <v>73</v>
      </c>
      <c r="D94" s="184">
        <f t="shared" si="7"/>
        <v>0.05</v>
      </c>
      <c r="E94" s="163">
        <f t="shared" si="8"/>
        <v>482178</v>
      </c>
      <c r="F94" s="163">
        <f t="shared" si="9"/>
        <v>0</v>
      </c>
      <c r="G94" s="163">
        <f t="shared" si="10"/>
        <v>2009</v>
      </c>
      <c r="H94" s="163">
        <f>IF(A94&gt;$A$8*12,"",VLOOKUP(A94,Lists!B89:E678,4,FALSE))</f>
        <v>2485</v>
      </c>
      <c r="I94" s="163">
        <f t="shared" si="11"/>
        <v>481702</v>
      </c>
    </row>
    <row r="95" spans="1:9" x14ac:dyDescent="0.25">
      <c r="A95" s="164">
        <f t="shared" si="6"/>
        <v>85</v>
      </c>
      <c r="B95" s="164">
        <f>IF(A95&gt;$A$8*12,"",VLOOKUP(A95,Lists!B90:E690,2,FALSE))</f>
        <v>8</v>
      </c>
      <c r="C95" s="164">
        <f>IF(A95&gt;$A$8*12,"",VLOOKUP(A95,Lists!$B$6:$D$606,3,FALSE))</f>
        <v>74</v>
      </c>
      <c r="D95" s="184">
        <f t="shared" si="7"/>
        <v>0.05</v>
      </c>
      <c r="E95" s="163">
        <f t="shared" si="8"/>
        <v>481702</v>
      </c>
      <c r="F95" s="163">
        <f t="shared" si="9"/>
        <v>0</v>
      </c>
      <c r="G95" s="163">
        <f t="shared" si="10"/>
        <v>2007</v>
      </c>
      <c r="H95" s="163">
        <f>IF(A95&gt;$A$8*12,"",VLOOKUP(A95,Lists!B90:E679,4,FALSE))</f>
        <v>2560</v>
      </c>
      <c r="I95" s="163">
        <f t="shared" si="11"/>
        <v>481149</v>
      </c>
    </row>
    <row r="96" spans="1:9" x14ac:dyDescent="0.25">
      <c r="A96" s="164">
        <f t="shared" si="6"/>
        <v>86</v>
      </c>
      <c r="B96" s="164">
        <f>IF(A96&gt;$A$8*12,"",VLOOKUP(A96,Lists!B91:E691,2,FALSE))</f>
        <v>8</v>
      </c>
      <c r="C96" s="164">
        <f>IF(A96&gt;$A$8*12,"",VLOOKUP(A96,Lists!$B$6:$D$606,3,FALSE))</f>
        <v>74</v>
      </c>
      <c r="D96" s="184">
        <f t="shared" si="7"/>
        <v>0.05</v>
      </c>
      <c r="E96" s="163">
        <f t="shared" si="8"/>
        <v>481149</v>
      </c>
      <c r="F96" s="163">
        <f t="shared" si="9"/>
        <v>0</v>
      </c>
      <c r="G96" s="163">
        <f t="shared" si="10"/>
        <v>2005</v>
      </c>
      <c r="H96" s="163">
        <f>IF(A96&gt;$A$8*12,"",VLOOKUP(A96,Lists!B91:E680,4,FALSE))</f>
        <v>2560</v>
      </c>
      <c r="I96" s="163">
        <f t="shared" si="11"/>
        <v>480594</v>
      </c>
    </row>
    <row r="97" spans="1:9" x14ac:dyDescent="0.25">
      <c r="A97" s="164">
        <f t="shared" si="6"/>
        <v>87</v>
      </c>
      <c r="B97" s="164">
        <f>IF(A97&gt;$A$8*12,"",VLOOKUP(A97,Lists!B92:E692,2,FALSE))</f>
        <v>8</v>
      </c>
      <c r="C97" s="164">
        <f>IF(A97&gt;$A$8*12,"",VLOOKUP(A97,Lists!$B$6:$D$606,3,FALSE))</f>
        <v>74</v>
      </c>
      <c r="D97" s="184">
        <f t="shared" si="7"/>
        <v>0.05</v>
      </c>
      <c r="E97" s="163">
        <f t="shared" si="8"/>
        <v>480594</v>
      </c>
      <c r="F97" s="163">
        <f t="shared" si="9"/>
        <v>0</v>
      </c>
      <c r="G97" s="163">
        <f t="shared" si="10"/>
        <v>2002</v>
      </c>
      <c r="H97" s="163">
        <f>IF(A97&gt;$A$8*12,"",VLOOKUP(A97,Lists!B92:E681,4,FALSE))</f>
        <v>2560</v>
      </c>
      <c r="I97" s="163">
        <f t="shared" si="11"/>
        <v>480036</v>
      </c>
    </row>
    <row r="98" spans="1:9" x14ac:dyDescent="0.25">
      <c r="A98" s="164">
        <f t="shared" si="6"/>
        <v>88</v>
      </c>
      <c r="B98" s="164">
        <f>IF(A98&gt;$A$8*12,"",VLOOKUP(A98,Lists!B93:E693,2,FALSE))</f>
        <v>8</v>
      </c>
      <c r="C98" s="164">
        <f>IF(A98&gt;$A$8*12,"",VLOOKUP(A98,Lists!$B$6:$D$606,3,FALSE))</f>
        <v>74</v>
      </c>
      <c r="D98" s="184">
        <f t="shared" si="7"/>
        <v>0.05</v>
      </c>
      <c r="E98" s="163">
        <f t="shared" si="8"/>
        <v>480036</v>
      </c>
      <c r="F98" s="163">
        <f t="shared" si="9"/>
        <v>0</v>
      </c>
      <c r="G98" s="163">
        <f t="shared" si="10"/>
        <v>2000</v>
      </c>
      <c r="H98" s="163">
        <f>IF(A98&gt;$A$8*12,"",VLOOKUP(A98,Lists!B93:E682,4,FALSE))</f>
        <v>2560</v>
      </c>
      <c r="I98" s="163">
        <f t="shared" si="11"/>
        <v>479476</v>
      </c>
    </row>
    <row r="99" spans="1:9" x14ac:dyDescent="0.25">
      <c r="A99" s="164">
        <f t="shared" si="6"/>
        <v>89</v>
      </c>
      <c r="B99" s="164">
        <f>IF(A99&gt;$A$8*12,"",VLOOKUP(A99,Lists!B94:E694,2,FALSE))</f>
        <v>8</v>
      </c>
      <c r="C99" s="164">
        <f>IF(A99&gt;$A$8*12,"",VLOOKUP(A99,Lists!$B$6:$D$606,3,FALSE))</f>
        <v>74</v>
      </c>
      <c r="D99" s="184">
        <f t="shared" si="7"/>
        <v>0.05</v>
      </c>
      <c r="E99" s="163">
        <f t="shared" si="8"/>
        <v>479476</v>
      </c>
      <c r="F99" s="163">
        <f t="shared" si="9"/>
        <v>0</v>
      </c>
      <c r="G99" s="163">
        <f t="shared" si="10"/>
        <v>1998</v>
      </c>
      <c r="H99" s="163">
        <f>IF(A99&gt;$A$8*12,"",VLOOKUP(A99,Lists!B94:E683,4,FALSE))</f>
        <v>2560</v>
      </c>
      <c r="I99" s="163">
        <f t="shared" si="11"/>
        <v>478914</v>
      </c>
    </row>
    <row r="100" spans="1:9" x14ac:dyDescent="0.25">
      <c r="A100" s="164">
        <f t="shared" si="6"/>
        <v>90</v>
      </c>
      <c r="B100" s="164">
        <f>IF(A100&gt;$A$8*12,"",VLOOKUP(A100,Lists!B95:E695,2,FALSE))</f>
        <v>8</v>
      </c>
      <c r="C100" s="164">
        <f>IF(A100&gt;$A$8*12,"",VLOOKUP(A100,Lists!$B$6:$D$606,3,FALSE))</f>
        <v>74</v>
      </c>
      <c r="D100" s="184">
        <f t="shared" si="7"/>
        <v>0.05</v>
      </c>
      <c r="E100" s="163">
        <f t="shared" si="8"/>
        <v>478914</v>
      </c>
      <c r="F100" s="163">
        <f t="shared" si="9"/>
        <v>0</v>
      </c>
      <c r="G100" s="163">
        <f t="shared" si="10"/>
        <v>1995</v>
      </c>
      <c r="H100" s="163">
        <f>IF(A100&gt;$A$8*12,"",VLOOKUP(A100,Lists!B95:E684,4,FALSE))</f>
        <v>2560</v>
      </c>
      <c r="I100" s="163">
        <f t="shared" si="11"/>
        <v>478349</v>
      </c>
    </row>
    <row r="101" spans="1:9" x14ac:dyDescent="0.25">
      <c r="A101" s="164">
        <f t="shared" si="6"/>
        <v>91</v>
      </c>
      <c r="B101" s="164">
        <f>IF(A101&gt;$A$8*12,"",VLOOKUP(A101,Lists!B96:E696,2,FALSE))</f>
        <v>8</v>
      </c>
      <c r="C101" s="164">
        <f>IF(A101&gt;$A$8*12,"",VLOOKUP(A101,Lists!$B$6:$D$606,3,FALSE))</f>
        <v>74</v>
      </c>
      <c r="D101" s="184">
        <f t="shared" si="7"/>
        <v>0.05</v>
      </c>
      <c r="E101" s="163">
        <f t="shared" si="8"/>
        <v>478349</v>
      </c>
      <c r="F101" s="163">
        <f t="shared" si="9"/>
        <v>0</v>
      </c>
      <c r="G101" s="163">
        <f t="shared" si="10"/>
        <v>1993</v>
      </c>
      <c r="H101" s="163">
        <f>IF(A101&gt;$A$8*12,"",VLOOKUP(A101,Lists!B96:E685,4,FALSE))</f>
        <v>2560</v>
      </c>
      <c r="I101" s="163">
        <f t="shared" si="11"/>
        <v>477782</v>
      </c>
    </row>
    <row r="102" spans="1:9" x14ac:dyDescent="0.25">
      <c r="A102" s="164">
        <f t="shared" si="6"/>
        <v>92</v>
      </c>
      <c r="B102" s="164">
        <f>IF(A102&gt;$A$8*12,"",VLOOKUP(A102,Lists!B97:E697,2,FALSE))</f>
        <v>8</v>
      </c>
      <c r="C102" s="164">
        <f>IF(A102&gt;$A$8*12,"",VLOOKUP(A102,Lists!$B$6:$D$606,3,FALSE))</f>
        <v>74</v>
      </c>
      <c r="D102" s="184">
        <f t="shared" si="7"/>
        <v>0.05</v>
      </c>
      <c r="E102" s="163">
        <f t="shared" si="8"/>
        <v>477782</v>
      </c>
      <c r="F102" s="163">
        <f t="shared" si="9"/>
        <v>0</v>
      </c>
      <c r="G102" s="163">
        <f t="shared" si="10"/>
        <v>1991</v>
      </c>
      <c r="H102" s="163">
        <f>IF(A102&gt;$A$8*12,"",VLOOKUP(A102,Lists!B97:E686,4,FALSE))</f>
        <v>2560</v>
      </c>
      <c r="I102" s="163">
        <f t="shared" si="11"/>
        <v>477213</v>
      </c>
    </row>
    <row r="103" spans="1:9" x14ac:dyDescent="0.25">
      <c r="A103" s="164">
        <f t="shared" si="6"/>
        <v>93</v>
      </c>
      <c r="B103" s="164">
        <f>IF(A103&gt;$A$8*12,"",VLOOKUP(A103,Lists!B98:E698,2,FALSE))</f>
        <v>8</v>
      </c>
      <c r="C103" s="164">
        <f>IF(A103&gt;$A$8*12,"",VLOOKUP(A103,Lists!$B$6:$D$606,3,FALSE))</f>
        <v>74</v>
      </c>
      <c r="D103" s="184">
        <f t="shared" si="7"/>
        <v>0.05</v>
      </c>
      <c r="E103" s="163">
        <f t="shared" si="8"/>
        <v>477213</v>
      </c>
      <c r="F103" s="163">
        <f t="shared" si="9"/>
        <v>0</v>
      </c>
      <c r="G103" s="163">
        <f t="shared" si="10"/>
        <v>1988</v>
      </c>
      <c r="H103" s="163">
        <f>IF(A103&gt;$A$8*12,"",VLOOKUP(A103,Lists!B98:E687,4,FALSE))</f>
        <v>2560</v>
      </c>
      <c r="I103" s="163">
        <f t="shared" si="11"/>
        <v>476641</v>
      </c>
    </row>
    <row r="104" spans="1:9" x14ac:dyDescent="0.25">
      <c r="A104" s="164">
        <f t="shared" si="6"/>
        <v>94</v>
      </c>
      <c r="B104" s="164">
        <f>IF(A104&gt;$A$8*12,"",VLOOKUP(A104,Lists!B99:E699,2,FALSE))</f>
        <v>8</v>
      </c>
      <c r="C104" s="164">
        <f>IF(A104&gt;$A$8*12,"",VLOOKUP(A104,Lists!$B$6:$D$606,3,FALSE))</f>
        <v>74</v>
      </c>
      <c r="D104" s="184">
        <f t="shared" si="7"/>
        <v>0.05</v>
      </c>
      <c r="E104" s="163">
        <f t="shared" si="8"/>
        <v>476641</v>
      </c>
      <c r="F104" s="163">
        <f t="shared" si="9"/>
        <v>0</v>
      </c>
      <c r="G104" s="163">
        <f t="shared" si="10"/>
        <v>1986</v>
      </c>
      <c r="H104" s="163">
        <f>IF(A104&gt;$A$8*12,"",VLOOKUP(A104,Lists!B99:E688,4,FALSE))</f>
        <v>2560</v>
      </c>
      <c r="I104" s="163">
        <f t="shared" si="11"/>
        <v>476067</v>
      </c>
    </row>
    <row r="105" spans="1:9" x14ac:dyDescent="0.25">
      <c r="A105" s="164">
        <f t="shared" si="6"/>
        <v>95</v>
      </c>
      <c r="B105" s="164">
        <f>IF(A105&gt;$A$8*12,"",VLOOKUP(A105,Lists!B100:E700,2,FALSE))</f>
        <v>8</v>
      </c>
      <c r="C105" s="164">
        <f>IF(A105&gt;$A$8*12,"",VLOOKUP(A105,Lists!$B$6:$D$606,3,FALSE))</f>
        <v>74</v>
      </c>
      <c r="D105" s="184">
        <f t="shared" si="7"/>
        <v>0.05</v>
      </c>
      <c r="E105" s="163">
        <f t="shared" si="8"/>
        <v>476067</v>
      </c>
      <c r="F105" s="163">
        <f t="shared" si="9"/>
        <v>0</v>
      </c>
      <c r="G105" s="163">
        <f t="shared" si="10"/>
        <v>1984</v>
      </c>
      <c r="H105" s="163">
        <f>IF(A105&gt;$A$8*12,"",VLOOKUP(A105,Lists!B100:E689,4,FALSE))</f>
        <v>2560</v>
      </c>
      <c r="I105" s="163">
        <f t="shared" si="11"/>
        <v>475491</v>
      </c>
    </row>
    <row r="106" spans="1:9" x14ac:dyDescent="0.25">
      <c r="A106" s="164">
        <f t="shared" si="6"/>
        <v>96</v>
      </c>
      <c r="B106" s="164">
        <f>IF(A106&gt;$A$8*12,"",VLOOKUP(A106,Lists!B101:E701,2,FALSE))</f>
        <v>8</v>
      </c>
      <c r="C106" s="164">
        <f>IF(A106&gt;$A$8*12,"",VLOOKUP(A106,Lists!$B$6:$D$606,3,FALSE))</f>
        <v>74</v>
      </c>
      <c r="D106" s="184">
        <f t="shared" si="7"/>
        <v>0.05</v>
      </c>
      <c r="E106" s="163">
        <f t="shared" si="8"/>
        <v>475491</v>
      </c>
      <c r="F106" s="163">
        <f t="shared" si="9"/>
        <v>0</v>
      </c>
      <c r="G106" s="163">
        <f t="shared" si="10"/>
        <v>1981</v>
      </c>
      <c r="H106" s="163">
        <f>IF(A106&gt;$A$8*12,"",VLOOKUP(A106,Lists!B101:E690,4,FALSE))</f>
        <v>2560</v>
      </c>
      <c r="I106" s="163">
        <f t="shared" si="11"/>
        <v>474912</v>
      </c>
    </row>
    <row r="107" spans="1:9" x14ac:dyDescent="0.25">
      <c r="A107" s="164">
        <f t="shared" si="6"/>
        <v>97</v>
      </c>
      <c r="B107" s="164">
        <f>IF(A107&gt;$A$8*12,"",VLOOKUP(A107,Lists!B102:E702,2,FALSE))</f>
        <v>9</v>
      </c>
      <c r="C107" s="164">
        <f>IF(A107&gt;$A$8*12,"",VLOOKUP(A107,Lists!$B$6:$D$606,3,FALSE))</f>
        <v>75</v>
      </c>
      <c r="D107" s="184">
        <f t="shared" si="7"/>
        <v>0.05</v>
      </c>
      <c r="E107" s="163">
        <f t="shared" si="8"/>
        <v>474912</v>
      </c>
      <c r="F107" s="163">
        <f t="shared" si="9"/>
        <v>0</v>
      </c>
      <c r="G107" s="163">
        <f t="shared" si="10"/>
        <v>1979</v>
      </c>
      <c r="H107" s="163">
        <f>IF(A107&gt;$A$8*12,"",VLOOKUP(A107,Lists!B102:E691,4,FALSE))</f>
        <v>2637</v>
      </c>
      <c r="I107" s="163">
        <f t="shared" si="11"/>
        <v>474254</v>
      </c>
    </row>
    <row r="108" spans="1:9" x14ac:dyDescent="0.25">
      <c r="A108" s="164">
        <f t="shared" si="6"/>
        <v>98</v>
      </c>
      <c r="B108" s="164">
        <f>IF(A108&gt;$A$8*12,"",VLOOKUP(A108,Lists!B103:E703,2,FALSE))</f>
        <v>9</v>
      </c>
      <c r="C108" s="164">
        <f>IF(A108&gt;$A$8*12,"",VLOOKUP(A108,Lists!$B$6:$D$606,3,FALSE))</f>
        <v>75</v>
      </c>
      <c r="D108" s="184">
        <f t="shared" si="7"/>
        <v>0.05</v>
      </c>
      <c r="E108" s="163">
        <f t="shared" si="8"/>
        <v>474254</v>
      </c>
      <c r="F108" s="163">
        <f t="shared" si="9"/>
        <v>0</v>
      </c>
      <c r="G108" s="163">
        <f t="shared" si="10"/>
        <v>1976</v>
      </c>
      <c r="H108" s="163">
        <f>IF(A108&gt;$A$8*12,"",VLOOKUP(A108,Lists!B103:E692,4,FALSE))</f>
        <v>2637</v>
      </c>
      <c r="I108" s="163">
        <f t="shared" si="11"/>
        <v>473593</v>
      </c>
    </row>
    <row r="109" spans="1:9" x14ac:dyDescent="0.25">
      <c r="A109" s="164">
        <f t="shared" si="6"/>
        <v>99</v>
      </c>
      <c r="B109" s="164">
        <f>IF(A109&gt;$A$8*12,"",VLOOKUP(A109,Lists!B104:E704,2,FALSE))</f>
        <v>9</v>
      </c>
      <c r="C109" s="164">
        <f>IF(A109&gt;$A$8*12,"",VLOOKUP(A109,Lists!$B$6:$D$606,3,FALSE))</f>
        <v>75</v>
      </c>
      <c r="D109" s="184">
        <f t="shared" si="7"/>
        <v>0.05</v>
      </c>
      <c r="E109" s="163">
        <f t="shared" si="8"/>
        <v>473593</v>
      </c>
      <c r="F109" s="163">
        <f t="shared" si="9"/>
        <v>0</v>
      </c>
      <c r="G109" s="163">
        <f t="shared" si="10"/>
        <v>1973</v>
      </c>
      <c r="H109" s="163">
        <f>IF(A109&gt;$A$8*12,"",VLOOKUP(A109,Lists!B104:E693,4,FALSE))</f>
        <v>2637</v>
      </c>
      <c r="I109" s="163">
        <f t="shared" si="11"/>
        <v>472929</v>
      </c>
    </row>
    <row r="110" spans="1:9" x14ac:dyDescent="0.25">
      <c r="A110" s="164">
        <f t="shared" si="6"/>
        <v>100</v>
      </c>
      <c r="B110" s="164">
        <f>IF(A110&gt;$A$8*12,"",VLOOKUP(A110,Lists!B105:E705,2,FALSE))</f>
        <v>9</v>
      </c>
      <c r="C110" s="164">
        <f>IF(A110&gt;$A$8*12,"",VLOOKUP(A110,Lists!$B$6:$D$606,3,FALSE))</f>
        <v>75</v>
      </c>
      <c r="D110" s="184">
        <f t="shared" si="7"/>
        <v>0.05</v>
      </c>
      <c r="E110" s="163">
        <f t="shared" si="8"/>
        <v>472929</v>
      </c>
      <c r="F110" s="163">
        <f t="shared" si="9"/>
        <v>0</v>
      </c>
      <c r="G110" s="163">
        <f t="shared" si="10"/>
        <v>1971</v>
      </c>
      <c r="H110" s="163">
        <f>IF(A110&gt;$A$8*12,"",VLOOKUP(A110,Lists!B105:E694,4,FALSE))</f>
        <v>2637</v>
      </c>
      <c r="I110" s="163">
        <f t="shared" si="11"/>
        <v>472263</v>
      </c>
    </row>
    <row r="111" spans="1:9" x14ac:dyDescent="0.25">
      <c r="A111" s="164">
        <f t="shared" si="6"/>
        <v>101</v>
      </c>
      <c r="B111" s="164">
        <f>IF(A111&gt;$A$8*12,"",VLOOKUP(A111,Lists!B106:E706,2,FALSE))</f>
        <v>9</v>
      </c>
      <c r="C111" s="164">
        <f>IF(A111&gt;$A$8*12,"",VLOOKUP(A111,Lists!$B$6:$D$606,3,FALSE))</f>
        <v>75</v>
      </c>
      <c r="D111" s="184">
        <f t="shared" si="7"/>
        <v>0.05</v>
      </c>
      <c r="E111" s="163">
        <f t="shared" si="8"/>
        <v>472263</v>
      </c>
      <c r="F111" s="163">
        <f t="shared" si="9"/>
        <v>0</v>
      </c>
      <c r="G111" s="163">
        <f t="shared" si="10"/>
        <v>1968</v>
      </c>
      <c r="H111" s="163">
        <f>IF(A111&gt;$A$8*12,"",VLOOKUP(A111,Lists!B106:E695,4,FALSE))</f>
        <v>2637</v>
      </c>
      <c r="I111" s="163">
        <f t="shared" si="11"/>
        <v>471594</v>
      </c>
    </row>
    <row r="112" spans="1:9" x14ac:dyDescent="0.25">
      <c r="A112" s="164">
        <f t="shared" si="6"/>
        <v>102</v>
      </c>
      <c r="B112" s="164">
        <f>IF(A112&gt;$A$8*12,"",VLOOKUP(A112,Lists!B107:E707,2,FALSE))</f>
        <v>9</v>
      </c>
      <c r="C112" s="164">
        <f>IF(A112&gt;$A$8*12,"",VLOOKUP(A112,Lists!$B$6:$D$606,3,FALSE))</f>
        <v>75</v>
      </c>
      <c r="D112" s="184">
        <f t="shared" si="7"/>
        <v>0.05</v>
      </c>
      <c r="E112" s="163">
        <f t="shared" si="8"/>
        <v>471594</v>
      </c>
      <c r="F112" s="163">
        <f t="shared" si="9"/>
        <v>0</v>
      </c>
      <c r="G112" s="163">
        <f t="shared" si="10"/>
        <v>1965</v>
      </c>
      <c r="H112" s="163">
        <f>IF(A112&gt;$A$8*12,"",VLOOKUP(A112,Lists!B107:E696,4,FALSE))</f>
        <v>2637</v>
      </c>
      <c r="I112" s="163">
        <f t="shared" si="11"/>
        <v>470922</v>
      </c>
    </row>
    <row r="113" spans="1:9" x14ac:dyDescent="0.25">
      <c r="A113" s="164">
        <f t="shared" si="6"/>
        <v>103</v>
      </c>
      <c r="B113" s="164">
        <f>IF(A113&gt;$A$8*12,"",VLOOKUP(A113,Lists!B108:E708,2,FALSE))</f>
        <v>9</v>
      </c>
      <c r="C113" s="164">
        <f>IF(A113&gt;$A$8*12,"",VLOOKUP(A113,Lists!$B$6:$D$606,3,FALSE))</f>
        <v>75</v>
      </c>
      <c r="D113" s="184">
        <f t="shared" si="7"/>
        <v>0.05</v>
      </c>
      <c r="E113" s="163">
        <f t="shared" si="8"/>
        <v>470922</v>
      </c>
      <c r="F113" s="163">
        <f t="shared" si="9"/>
        <v>0</v>
      </c>
      <c r="G113" s="163">
        <f t="shared" si="10"/>
        <v>1962</v>
      </c>
      <c r="H113" s="163">
        <f>IF(A113&gt;$A$8*12,"",VLOOKUP(A113,Lists!B108:E697,4,FALSE))</f>
        <v>2637</v>
      </c>
      <c r="I113" s="163">
        <f t="shared" si="11"/>
        <v>470247</v>
      </c>
    </row>
    <row r="114" spans="1:9" x14ac:dyDescent="0.25">
      <c r="A114" s="164">
        <f t="shared" si="6"/>
        <v>104</v>
      </c>
      <c r="B114" s="164">
        <f>IF(A114&gt;$A$8*12,"",VLOOKUP(A114,Lists!B109:E709,2,FALSE))</f>
        <v>9</v>
      </c>
      <c r="C114" s="164">
        <f>IF(A114&gt;$A$8*12,"",VLOOKUP(A114,Lists!$B$6:$D$606,3,FALSE))</f>
        <v>75</v>
      </c>
      <c r="D114" s="184">
        <f t="shared" si="7"/>
        <v>0.05</v>
      </c>
      <c r="E114" s="163">
        <f t="shared" si="8"/>
        <v>470247</v>
      </c>
      <c r="F114" s="163">
        <f t="shared" si="9"/>
        <v>0</v>
      </c>
      <c r="G114" s="163">
        <f t="shared" si="10"/>
        <v>1959</v>
      </c>
      <c r="H114" s="163">
        <f>IF(A114&gt;$A$8*12,"",VLOOKUP(A114,Lists!B109:E698,4,FALSE))</f>
        <v>2637</v>
      </c>
      <c r="I114" s="163">
        <f t="shared" si="11"/>
        <v>469569</v>
      </c>
    </row>
    <row r="115" spans="1:9" x14ac:dyDescent="0.25">
      <c r="A115" s="164">
        <f t="shared" si="6"/>
        <v>105</v>
      </c>
      <c r="B115" s="164">
        <f>IF(A115&gt;$A$8*12,"",VLOOKUP(A115,Lists!B110:E710,2,FALSE))</f>
        <v>9</v>
      </c>
      <c r="C115" s="164">
        <f>IF(A115&gt;$A$8*12,"",VLOOKUP(A115,Lists!$B$6:$D$606,3,FALSE))</f>
        <v>75</v>
      </c>
      <c r="D115" s="184">
        <f t="shared" si="7"/>
        <v>0.05</v>
      </c>
      <c r="E115" s="163">
        <f t="shared" si="8"/>
        <v>469569</v>
      </c>
      <c r="F115" s="163">
        <f t="shared" si="9"/>
        <v>0</v>
      </c>
      <c r="G115" s="163">
        <f t="shared" si="10"/>
        <v>1957</v>
      </c>
      <c r="H115" s="163">
        <f>IF(A115&gt;$A$8*12,"",VLOOKUP(A115,Lists!B110:E699,4,FALSE))</f>
        <v>2637</v>
      </c>
      <c r="I115" s="163">
        <f t="shared" si="11"/>
        <v>468889</v>
      </c>
    </row>
    <row r="116" spans="1:9" x14ac:dyDescent="0.25">
      <c r="A116" s="164">
        <f t="shared" si="6"/>
        <v>106</v>
      </c>
      <c r="B116" s="164">
        <f>IF(A116&gt;$A$8*12,"",VLOOKUP(A116,Lists!B111:E711,2,FALSE))</f>
        <v>9</v>
      </c>
      <c r="C116" s="164">
        <f>IF(A116&gt;$A$8*12,"",VLOOKUP(A116,Lists!$B$6:$D$606,3,FALSE))</f>
        <v>75</v>
      </c>
      <c r="D116" s="184">
        <f t="shared" si="7"/>
        <v>0.05</v>
      </c>
      <c r="E116" s="163">
        <f t="shared" si="8"/>
        <v>468889</v>
      </c>
      <c r="F116" s="163">
        <f t="shared" si="9"/>
        <v>0</v>
      </c>
      <c r="G116" s="163">
        <f t="shared" si="10"/>
        <v>1954</v>
      </c>
      <c r="H116" s="163">
        <f>IF(A116&gt;$A$8*12,"",VLOOKUP(A116,Lists!B111:E700,4,FALSE))</f>
        <v>2637</v>
      </c>
      <c r="I116" s="163">
        <f t="shared" si="11"/>
        <v>468206</v>
      </c>
    </row>
    <row r="117" spans="1:9" x14ac:dyDescent="0.25">
      <c r="A117" s="164">
        <f t="shared" si="6"/>
        <v>107</v>
      </c>
      <c r="B117" s="164">
        <f>IF(A117&gt;$A$8*12,"",VLOOKUP(A117,Lists!B112:E712,2,FALSE))</f>
        <v>9</v>
      </c>
      <c r="C117" s="164">
        <f>IF(A117&gt;$A$8*12,"",VLOOKUP(A117,Lists!$B$6:$D$606,3,FALSE))</f>
        <v>75</v>
      </c>
      <c r="D117" s="184">
        <f t="shared" si="7"/>
        <v>0.05</v>
      </c>
      <c r="E117" s="163">
        <f t="shared" si="8"/>
        <v>468206</v>
      </c>
      <c r="F117" s="163">
        <f t="shared" si="9"/>
        <v>0</v>
      </c>
      <c r="G117" s="163">
        <f t="shared" si="10"/>
        <v>1951</v>
      </c>
      <c r="H117" s="163">
        <f>IF(A117&gt;$A$8*12,"",VLOOKUP(A117,Lists!B112:E701,4,FALSE))</f>
        <v>2637</v>
      </c>
      <c r="I117" s="163">
        <f t="shared" si="11"/>
        <v>467520</v>
      </c>
    </row>
    <row r="118" spans="1:9" x14ac:dyDescent="0.25">
      <c r="A118" s="164">
        <f t="shared" si="6"/>
        <v>108</v>
      </c>
      <c r="B118" s="164">
        <f>IF(A118&gt;$A$8*12,"",VLOOKUP(A118,Lists!B113:E713,2,FALSE))</f>
        <v>9</v>
      </c>
      <c r="C118" s="164">
        <f>IF(A118&gt;$A$8*12,"",VLOOKUP(A118,Lists!$B$6:$D$606,3,FALSE))</f>
        <v>75</v>
      </c>
      <c r="D118" s="184">
        <f t="shared" si="7"/>
        <v>0.05</v>
      </c>
      <c r="E118" s="163">
        <f t="shared" si="8"/>
        <v>467520</v>
      </c>
      <c r="F118" s="163">
        <f t="shared" si="9"/>
        <v>0</v>
      </c>
      <c r="G118" s="163">
        <f t="shared" si="10"/>
        <v>1948</v>
      </c>
      <c r="H118" s="163">
        <f>IF(A118&gt;$A$8*12,"",VLOOKUP(A118,Lists!B113:E702,4,FALSE))</f>
        <v>2637</v>
      </c>
      <c r="I118" s="163">
        <f t="shared" si="11"/>
        <v>466831</v>
      </c>
    </row>
    <row r="119" spans="1:9" x14ac:dyDescent="0.25">
      <c r="A119" s="164">
        <f t="shared" si="6"/>
        <v>109</v>
      </c>
      <c r="B119" s="164">
        <f>IF(A119&gt;$A$8*12,"",VLOOKUP(A119,Lists!B114:E714,2,FALSE))</f>
        <v>10</v>
      </c>
      <c r="C119" s="164">
        <f>IF(A119&gt;$A$8*12,"",VLOOKUP(A119,Lists!$B$6:$D$606,3,FALSE))</f>
        <v>76</v>
      </c>
      <c r="D119" s="184">
        <f t="shared" si="7"/>
        <v>0.05</v>
      </c>
      <c r="E119" s="163">
        <f t="shared" si="8"/>
        <v>466831</v>
      </c>
      <c r="F119" s="163">
        <f t="shared" si="9"/>
        <v>0</v>
      </c>
      <c r="G119" s="163">
        <f t="shared" si="10"/>
        <v>1945</v>
      </c>
      <c r="H119" s="163">
        <f>IF(A119&gt;$A$8*12,"",VLOOKUP(A119,Lists!B114:E703,4,FALSE))</f>
        <v>2716</v>
      </c>
      <c r="I119" s="163">
        <f t="shared" si="11"/>
        <v>466060</v>
      </c>
    </row>
    <row r="120" spans="1:9" x14ac:dyDescent="0.25">
      <c r="A120" s="164">
        <f t="shared" si="6"/>
        <v>110</v>
      </c>
      <c r="B120" s="164">
        <f>IF(A120&gt;$A$8*12,"",VLOOKUP(A120,Lists!B115:E715,2,FALSE))</f>
        <v>10</v>
      </c>
      <c r="C120" s="164">
        <f>IF(A120&gt;$A$8*12,"",VLOOKUP(A120,Lists!$B$6:$D$606,3,FALSE))</f>
        <v>76</v>
      </c>
      <c r="D120" s="184">
        <f t="shared" si="7"/>
        <v>0.05</v>
      </c>
      <c r="E120" s="163">
        <f t="shared" si="8"/>
        <v>466060</v>
      </c>
      <c r="F120" s="163">
        <f t="shared" si="9"/>
        <v>0</v>
      </c>
      <c r="G120" s="163">
        <f t="shared" si="10"/>
        <v>1942</v>
      </c>
      <c r="H120" s="163">
        <f>IF(A120&gt;$A$8*12,"",VLOOKUP(A120,Lists!B115:E704,4,FALSE))</f>
        <v>2716</v>
      </c>
      <c r="I120" s="163">
        <f t="shared" si="11"/>
        <v>465286</v>
      </c>
    </row>
    <row r="121" spans="1:9" x14ac:dyDescent="0.25">
      <c r="A121" s="164">
        <f t="shared" si="6"/>
        <v>111</v>
      </c>
      <c r="B121" s="164">
        <f>IF(A121&gt;$A$8*12,"",VLOOKUP(A121,Lists!B116:E716,2,FALSE))</f>
        <v>10</v>
      </c>
      <c r="C121" s="164">
        <f>IF(A121&gt;$A$8*12,"",VLOOKUP(A121,Lists!$B$6:$D$606,3,FALSE))</f>
        <v>76</v>
      </c>
      <c r="D121" s="184">
        <f t="shared" si="7"/>
        <v>0.05</v>
      </c>
      <c r="E121" s="163">
        <f t="shared" si="8"/>
        <v>465286</v>
      </c>
      <c r="F121" s="163">
        <f t="shared" si="9"/>
        <v>0</v>
      </c>
      <c r="G121" s="163">
        <f t="shared" si="10"/>
        <v>1939</v>
      </c>
      <c r="H121" s="163">
        <f>IF(A121&gt;$A$8*12,"",VLOOKUP(A121,Lists!B116:E705,4,FALSE))</f>
        <v>2716</v>
      </c>
      <c r="I121" s="163">
        <f t="shared" si="11"/>
        <v>464509</v>
      </c>
    </row>
    <row r="122" spans="1:9" x14ac:dyDescent="0.25">
      <c r="A122" s="164">
        <f t="shared" si="6"/>
        <v>112</v>
      </c>
      <c r="B122" s="164">
        <f>IF(A122&gt;$A$8*12,"",VLOOKUP(A122,Lists!B117:E717,2,FALSE))</f>
        <v>10</v>
      </c>
      <c r="C122" s="164">
        <f>IF(A122&gt;$A$8*12,"",VLOOKUP(A122,Lists!$B$6:$D$606,3,FALSE))</f>
        <v>76</v>
      </c>
      <c r="D122" s="184">
        <f t="shared" si="7"/>
        <v>0.05</v>
      </c>
      <c r="E122" s="163">
        <f t="shared" si="8"/>
        <v>464509</v>
      </c>
      <c r="F122" s="163">
        <f t="shared" si="9"/>
        <v>0</v>
      </c>
      <c r="G122" s="163">
        <f t="shared" si="10"/>
        <v>1935</v>
      </c>
      <c r="H122" s="163">
        <f>IF(A122&gt;$A$8*12,"",VLOOKUP(A122,Lists!B117:E706,4,FALSE))</f>
        <v>2716</v>
      </c>
      <c r="I122" s="163">
        <f t="shared" si="11"/>
        <v>463728</v>
      </c>
    </row>
    <row r="123" spans="1:9" x14ac:dyDescent="0.25">
      <c r="A123" s="164">
        <f t="shared" si="6"/>
        <v>113</v>
      </c>
      <c r="B123" s="164">
        <f>IF(A123&gt;$A$8*12,"",VLOOKUP(A123,Lists!B118:E718,2,FALSE))</f>
        <v>10</v>
      </c>
      <c r="C123" s="164">
        <f>IF(A123&gt;$A$8*12,"",VLOOKUP(A123,Lists!$B$6:$D$606,3,FALSE))</f>
        <v>76</v>
      </c>
      <c r="D123" s="184">
        <f t="shared" si="7"/>
        <v>0.05</v>
      </c>
      <c r="E123" s="163">
        <f t="shared" si="8"/>
        <v>463728</v>
      </c>
      <c r="F123" s="163">
        <f t="shared" si="9"/>
        <v>0</v>
      </c>
      <c r="G123" s="163">
        <f t="shared" si="10"/>
        <v>1932</v>
      </c>
      <c r="H123" s="163">
        <f>IF(A123&gt;$A$8*12,"",VLOOKUP(A123,Lists!B118:E707,4,FALSE))</f>
        <v>2716</v>
      </c>
      <c r="I123" s="163">
        <f t="shared" si="11"/>
        <v>462944</v>
      </c>
    </row>
    <row r="124" spans="1:9" x14ac:dyDescent="0.25">
      <c r="A124" s="164">
        <f t="shared" si="6"/>
        <v>114</v>
      </c>
      <c r="B124" s="164">
        <f>IF(A124&gt;$A$8*12,"",VLOOKUP(A124,Lists!B119:E719,2,FALSE))</f>
        <v>10</v>
      </c>
      <c r="C124" s="164">
        <f>IF(A124&gt;$A$8*12,"",VLOOKUP(A124,Lists!$B$6:$D$606,3,FALSE))</f>
        <v>76</v>
      </c>
      <c r="D124" s="184">
        <f t="shared" si="7"/>
        <v>0.05</v>
      </c>
      <c r="E124" s="163">
        <f t="shared" si="8"/>
        <v>462944</v>
      </c>
      <c r="F124" s="163">
        <f t="shared" si="9"/>
        <v>0</v>
      </c>
      <c r="G124" s="163">
        <f t="shared" si="10"/>
        <v>1929</v>
      </c>
      <c r="H124" s="163">
        <f>IF(A124&gt;$A$8*12,"",VLOOKUP(A124,Lists!B119:E708,4,FALSE))</f>
        <v>2716</v>
      </c>
      <c r="I124" s="163">
        <f t="shared" si="11"/>
        <v>462157</v>
      </c>
    </row>
    <row r="125" spans="1:9" x14ac:dyDescent="0.25">
      <c r="A125" s="164">
        <f t="shared" si="6"/>
        <v>115</v>
      </c>
      <c r="B125" s="164">
        <f>IF(A125&gt;$A$8*12,"",VLOOKUP(A125,Lists!B120:E720,2,FALSE))</f>
        <v>10</v>
      </c>
      <c r="C125" s="164">
        <f>IF(A125&gt;$A$8*12,"",VLOOKUP(A125,Lists!$B$6:$D$606,3,FALSE))</f>
        <v>76</v>
      </c>
      <c r="D125" s="184">
        <f t="shared" si="7"/>
        <v>0.05</v>
      </c>
      <c r="E125" s="163">
        <f t="shared" si="8"/>
        <v>462157</v>
      </c>
      <c r="F125" s="163">
        <f t="shared" si="9"/>
        <v>0</v>
      </c>
      <c r="G125" s="163">
        <f t="shared" si="10"/>
        <v>1926</v>
      </c>
      <c r="H125" s="163">
        <f>IF(A125&gt;$A$8*12,"",VLOOKUP(A125,Lists!B120:E709,4,FALSE))</f>
        <v>2716</v>
      </c>
      <c r="I125" s="163">
        <f t="shared" si="11"/>
        <v>461367</v>
      </c>
    </row>
    <row r="126" spans="1:9" x14ac:dyDescent="0.25">
      <c r="A126" s="164">
        <f t="shared" si="6"/>
        <v>116</v>
      </c>
      <c r="B126" s="164">
        <f>IF(A126&gt;$A$8*12,"",VLOOKUP(A126,Lists!B121:E721,2,FALSE))</f>
        <v>10</v>
      </c>
      <c r="C126" s="164">
        <f>IF(A126&gt;$A$8*12,"",VLOOKUP(A126,Lists!$B$6:$D$606,3,FALSE))</f>
        <v>76</v>
      </c>
      <c r="D126" s="184">
        <f t="shared" si="7"/>
        <v>0.05</v>
      </c>
      <c r="E126" s="163">
        <f t="shared" si="8"/>
        <v>461367</v>
      </c>
      <c r="F126" s="163">
        <f t="shared" si="9"/>
        <v>0</v>
      </c>
      <c r="G126" s="163">
        <f t="shared" si="10"/>
        <v>1922</v>
      </c>
      <c r="H126" s="163">
        <f>IF(A126&gt;$A$8*12,"",VLOOKUP(A126,Lists!B121:E710,4,FALSE))</f>
        <v>2716</v>
      </c>
      <c r="I126" s="163">
        <f t="shared" si="11"/>
        <v>460573</v>
      </c>
    </row>
    <row r="127" spans="1:9" x14ac:dyDescent="0.25">
      <c r="A127" s="164">
        <f t="shared" si="6"/>
        <v>117</v>
      </c>
      <c r="B127" s="164">
        <f>IF(A127&gt;$A$8*12,"",VLOOKUP(A127,Lists!B122:E722,2,FALSE))</f>
        <v>10</v>
      </c>
      <c r="C127" s="164">
        <f>IF(A127&gt;$A$8*12,"",VLOOKUP(A127,Lists!$B$6:$D$606,3,FALSE))</f>
        <v>76</v>
      </c>
      <c r="D127" s="184">
        <f t="shared" si="7"/>
        <v>0.05</v>
      </c>
      <c r="E127" s="163">
        <f t="shared" si="8"/>
        <v>460573</v>
      </c>
      <c r="F127" s="163">
        <f t="shared" si="9"/>
        <v>0</v>
      </c>
      <c r="G127" s="163">
        <f t="shared" si="10"/>
        <v>1919</v>
      </c>
      <c r="H127" s="163">
        <f>IF(A127&gt;$A$8*12,"",VLOOKUP(A127,Lists!B122:E711,4,FALSE))</f>
        <v>2716</v>
      </c>
      <c r="I127" s="163">
        <f t="shared" si="11"/>
        <v>459776</v>
      </c>
    </row>
    <row r="128" spans="1:9" x14ac:dyDescent="0.25">
      <c r="A128" s="164">
        <f t="shared" si="6"/>
        <v>118</v>
      </c>
      <c r="B128" s="164">
        <f>IF(A128&gt;$A$8*12,"",VLOOKUP(A128,Lists!B123:E723,2,FALSE))</f>
        <v>10</v>
      </c>
      <c r="C128" s="164">
        <f>IF(A128&gt;$A$8*12,"",VLOOKUP(A128,Lists!$B$6:$D$606,3,FALSE))</f>
        <v>76</v>
      </c>
      <c r="D128" s="184">
        <f t="shared" si="7"/>
        <v>0.05</v>
      </c>
      <c r="E128" s="163">
        <f t="shared" si="8"/>
        <v>459776</v>
      </c>
      <c r="F128" s="163">
        <f t="shared" si="9"/>
        <v>0</v>
      </c>
      <c r="G128" s="163">
        <f t="shared" si="10"/>
        <v>1916</v>
      </c>
      <c r="H128" s="163">
        <f>IF(A128&gt;$A$8*12,"",VLOOKUP(A128,Lists!B123:E712,4,FALSE))</f>
        <v>2716</v>
      </c>
      <c r="I128" s="163">
        <f t="shared" si="11"/>
        <v>458976</v>
      </c>
    </row>
    <row r="129" spans="1:9" x14ac:dyDescent="0.25">
      <c r="A129" s="164">
        <f t="shared" si="6"/>
        <v>119</v>
      </c>
      <c r="B129" s="164">
        <f>IF(A129&gt;$A$8*12,"",VLOOKUP(A129,Lists!B124:E724,2,FALSE))</f>
        <v>10</v>
      </c>
      <c r="C129" s="164">
        <f>IF(A129&gt;$A$8*12,"",VLOOKUP(A129,Lists!$B$6:$D$606,3,FALSE))</f>
        <v>76</v>
      </c>
      <c r="D129" s="184">
        <f t="shared" si="7"/>
        <v>0.05</v>
      </c>
      <c r="E129" s="163">
        <f t="shared" si="8"/>
        <v>458976</v>
      </c>
      <c r="F129" s="163">
        <f t="shared" si="9"/>
        <v>0</v>
      </c>
      <c r="G129" s="163">
        <f t="shared" si="10"/>
        <v>1912</v>
      </c>
      <c r="H129" s="163">
        <f>IF(A129&gt;$A$8*12,"",VLOOKUP(A129,Lists!B124:E713,4,FALSE))</f>
        <v>2716</v>
      </c>
      <c r="I129" s="163">
        <f t="shared" si="11"/>
        <v>458172</v>
      </c>
    </row>
    <row r="130" spans="1:9" x14ac:dyDescent="0.25">
      <c r="A130" s="164">
        <f t="shared" si="6"/>
        <v>120</v>
      </c>
      <c r="B130" s="164">
        <f>IF(A130&gt;$A$8*12,"",VLOOKUP(A130,Lists!B125:E725,2,FALSE))</f>
        <v>10</v>
      </c>
      <c r="C130" s="164">
        <f>IF(A130&gt;$A$8*12,"",VLOOKUP(A130,Lists!$B$6:$D$606,3,FALSE))</f>
        <v>76</v>
      </c>
      <c r="D130" s="184">
        <f t="shared" si="7"/>
        <v>0.05</v>
      </c>
      <c r="E130" s="163">
        <f t="shared" si="8"/>
        <v>458172</v>
      </c>
      <c r="F130" s="163">
        <f t="shared" si="9"/>
        <v>0</v>
      </c>
      <c r="G130" s="163">
        <f t="shared" si="10"/>
        <v>1909</v>
      </c>
      <c r="H130" s="163">
        <f>IF(A130&gt;$A$8*12,"",VLOOKUP(A130,Lists!B125:E714,4,FALSE))</f>
        <v>2716</v>
      </c>
      <c r="I130" s="163">
        <f t="shared" si="11"/>
        <v>457365</v>
      </c>
    </row>
    <row r="131" spans="1:9" x14ac:dyDescent="0.25">
      <c r="A131" s="164">
        <f t="shared" si="6"/>
        <v>121</v>
      </c>
      <c r="B131" s="164">
        <f>IF(A131&gt;$A$8*12,"",VLOOKUP(A131,Lists!B126:E726,2,FALSE))</f>
        <v>11</v>
      </c>
      <c r="C131" s="164">
        <f>IF(A131&gt;$A$8*12,"",VLOOKUP(A131,Lists!$B$6:$D$606,3,FALSE))</f>
        <v>77</v>
      </c>
      <c r="D131" s="184">
        <f t="shared" si="7"/>
        <v>0.05</v>
      </c>
      <c r="E131" s="163">
        <f t="shared" si="8"/>
        <v>457365</v>
      </c>
      <c r="F131" s="163">
        <f t="shared" si="9"/>
        <v>0</v>
      </c>
      <c r="G131" s="163">
        <f t="shared" si="10"/>
        <v>1906</v>
      </c>
      <c r="H131" s="163">
        <f>IF(A131&gt;$A$8*12,"",VLOOKUP(A131,Lists!B126:E715,4,FALSE))</f>
        <v>2797</v>
      </c>
      <c r="I131" s="163">
        <f t="shared" si="11"/>
        <v>456474</v>
      </c>
    </row>
    <row r="132" spans="1:9" x14ac:dyDescent="0.25">
      <c r="A132" s="164">
        <f t="shared" si="6"/>
        <v>122</v>
      </c>
      <c r="B132" s="164">
        <f>IF(A132&gt;$A$8*12,"",VLOOKUP(A132,Lists!B127:E727,2,FALSE))</f>
        <v>11</v>
      </c>
      <c r="C132" s="164">
        <f>IF(A132&gt;$A$8*12,"",VLOOKUP(A132,Lists!$B$6:$D$606,3,FALSE))</f>
        <v>77</v>
      </c>
      <c r="D132" s="184">
        <f t="shared" si="7"/>
        <v>0.05</v>
      </c>
      <c r="E132" s="163">
        <f t="shared" si="8"/>
        <v>456474</v>
      </c>
      <c r="F132" s="163">
        <f t="shared" si="9"/>
        <v>0</v>
      </c>
      <c r="G132" s="163">
        <f t="shared" si="10"/>
        <v>1902</v>
      </c>
      <c r="H132" s="163">
        <f>IF(A132&gt;$A$8*12,"",VLOOKUP(A132,Lists!B127:E716,4,FALSE))</f>
        <v>2797</v>
      </c>
      <c r="I132" s="163">
        <f t="shared" si="11"/>
        <v>455579</v>
      </c>
    </row>
    <row r="133" spans="1:9" x14ac:dyDescent="0.25">
      <c r="A133" s="164">
        <f t="shared" si="6"/>
        <v>123</v>
      </c>
      <c r="B133" s="164">
        <f>IF(A133&gt;$A$8*12,"",VLOOKUP(A133,Lists!B128:E728,2,FALSE))</f>
        <v>11</v>
      </c>
      <c r="C133" s="164">
        <f>IF(A133&gt;$A$8*12,"",VLOOKUP(A133,Lists!$B$6:$D$606,3,FALSE))</f>
        <v>77</v>
      </c>
      <c r="D133" s="184">
        <f t="shared" si="7"/>
        <v>0.05</v>
      </c>
      <c r="E133" s="163">
        <f t="shared" si="8"/>
        <v>455579</v>
      </c>
      <c r="F133" s="163">
        <f t="shared" si="9"/>
        <v>0</v>
      </c>
      <c r="G133" s="163">
        <f t="shared" si="10"/>
        <v>1898</v>
      </c>
      <c r="H133" s="163">
        <f>IF(A133&gt;$A$8*12,"",VLOOKUP(A133,Lists!B128:E717,4,FALSE))</f>
        <v>2797</v>
      </c>
      <c r="I133" s="163">
        <f t="shared" si="11"/>
        <v>454680</v>
      </c>
    </row>
    <row r="134" spans="1:9" x14ac:dyDescent="0.25">
      <c r="A134" s="164">
        <f t="shared" si="6"/>
        <v>124</v>
      </c>
      <c r="B134" s="164">
        <f>IF(A134&gt;$A$8*12,"",VLOOKUP(A134,Lists!B129:E729,2,FALSE))</f>
        <v>11</v>
      </c>
      <c r="C134" s="164">
        <f>IF(A134&gt;$A$8*12,"",VLOOKUP(A134,Lists!$B$6:$D$606,3,FALSE))</f>
        <v>77</v>
      </c>
      <c r="D134" s="184">
        <f t="shared" si="7"/>
        <v>0.05</v>
      </c>
      <c r="E134" s="163">
        <f t="shared" si="8"/>
        <v>454680</v>
      </c>
      <c r="F134" s="163">
        <f t="shared" si="9"/>
        <v>0</v>
      </c>
      <c r="G134" s="163">
        <f t="shared" si="10"/>
        <v>1895</v>
      </c>
      <c r="H134" s="163">
        <f>IF(A134&gt;$A$8*12,"",VLOOKUP(A134,Lists!B129:E718,4,FALSE))</f>
        <v>2797</v>
      </c>
      <c r="I134" s="163">
        <f t="shared" si="11"/>
        <v>453778</v>
      </c>
    </row>
    <row r="135" spans="1:9" x14ac:dyDescent="0.25">
      <c r="A135" s="164">
        <f t="shared" si="6"/>
        <v>125</v>
      </c>
      <c r="B135" s="164">
        <f>IF(A135&gt;$A$8*12,"",VLOOKUP(A135,Lists!B130:E730,2,FALSE))</f>
        <v>11</v>
      </c>
      <c r="C135" s="164">
        <f>IF(A135&gt;$A$8*12,"",VLOOKUP(A135,Lists!$B$6:$D$606,3,FALSE))</f>
        <v>77</v>
      </c>
      <c r="D135" s="184">
        <f t="shared" si="7"/>
        <v>0.05</v>
      </c>
      <c r="E135" s="163">
        <f t="shared" si="8"/>
        <v>453778</v>
      </c>
      <c r="F135" s="163">
        <f t="shared" si="9"/>
        <v>0</v>
      </c>
      <c r="G135" s="163">
        <f t="shared" si="10"/>
        <v>1891</v>
      </c>
      <c r="H135" s="163">
        <f>IF(A135&gt;$A$8*12,"",VLOOKUP(A135,Lists!B130:E719,4,FALSE))</f>
        <v>2797</v>
      </c>
      <c r="I135" s="163">
        <f t="shared" si="11"/>
        <v>452872</v>
      </c>
    </row>
    <row r="136" spans="1:9" x14ac:dyDescent="0.25">
      <c r="A136" s="164">
        <f t="shared" si="6"/>
        <v>126</v>
      </c>
      <c r="B136" s="164">
        <f>IF(A136&gt;$A$8*12,"",VLOOKUP(A136,Lists!B131:E731,2,FALSE))</f>
        <v>11</v>
      </c>
      <c r="C136" s="164">
        <f>IF(A136&gt;$A$8*12,"",VLOOKUP(A136,Lists!$B$6:$D$606,3,FALSE))</f>
        <v>77</v>
      </c>
      <c r="D136" s="184">
        <f t="shared" si="7"/>
        <v>0.05</v>
      </c>
      <c r="E136" s="163">
        <f t="shared" si="8"/>
        <v>452872</v>
      </c>
      <c r="F136" s="163">
        <f t="shared" si="9"/>
        <v>0</v>
      </c>
      <c r="G136" s="163">
        <f t="shared" si="10"/>
        <v>1887</v>
      </c>
      <c r="H136" s="163">
        <f>IF(A136&gt;$A$8*12,"",VLOOKUP(A136,Lists!B131:E720,4,FALSE))</f>
        <v>2797</v>
      </c>
      <c r="I136" s="163">
        <f t="shared" si="11"/>
        <v>451962</v>
      </c>
    </row>
    <row r="137" spans="1:9" x14ac:dyDescent="0.25">
      <c r="A137" s="164">
        <f t="shared" si="6"/>
        <v>127</v>
      </c>
      <c r="B137" s="164">
        <f>IF(A137&gt;$A$8*12,"",VLOOKUP(A137,Lists!B132:E732,2,FALSE))</f>
        <v>11</v>
      </c>
      <c r="C137" s="164">
        <f>IF(A137&gt;$A$8*12,"",VLOOKUP(A137,Lists!$B$6:$D$606,3,FALSE))</f>
        <v>77</v>
      </c>
      <c r="D137" s="184">
        <f t="shared" si="7"/>
        <v>0.05</v>
      </c>
      <c r="E137" s="163">
        <f t="shared" si="8"/>
        <v>451962</v>
      </c>
      <c r="F137" s="163">
        <f t="shared" si="9"/>
        <v>0</v>
      </c>
      <c r="G137" s="163">
        <f t="shared" si="10"/>
        <v>1883</v>
      </c>
      <c r="H137" s="163">
        <f>IF(A137&gt;$A$8*12,"",VLOOKUP(A137,Lists!B132:E721,4,FALSE))</f>
        <v>2797</v>
      </c>
      <c r="I137" s="163">
        <f t="shared" si="11"/>
        <v>451048</v>
      </c>
    </row>
    <row r="138" spans="1:9" x14ac:dyDescent="0.25">
      <c r="A138" s="164">
        <f t="shared" si="6"/>
        <v>128</v>
      </c>
      <c r="B138" s="164">
        <f>IF(A138&gt;$A$8*12,"",VLOOKUP(A138,Lists!B133:E733,2,FALSE))</f>
        <v>11</v>
      </c>
      <c r="C138" s="164">
        <f>IF(A138&gt;$A$8*12,"",VLOOKUP(A138,Lists!$B$6:$D$606,3,FALSE))</f>
        <v>77</v>
      </c>
      <c r="D138" s="184">
        <f t="shared" si="7"/>
        <v>0.05</v>
      </c>
      <c r="E138" s="163">
        <f t="shared" si="8"/>
        <v>451048</v>
      </c>
      <c r="F138" s="163">
        <f t="shared" si="9"/>
        <v>0</v>
      </c>
      <c r="G138" s="163">
        <f t="shared" si="10"/>
        <v>1879</v>
      </c>
      <c r="H138" s="163">
        <f>IF(A138&gt;$A$8*12,"",VLOOKUP(A138,Lists!B133:E722,4,FALSE))</f>
        <v>2797</v>
      </c>
      <c r="I138" s="163">
        <f t="shared" si="11"/>
        <v>450130</v>
      </c>
    </row>
    <row r="139" spans="1:9" x14ac:dyDescent="0.25">
      <c r="A139" s="164">
        <f t="shared" si="6"/>
        <v>129</v>
      </c>
      <c r="B139" s="164">
        <f>IF(A139&gt;$A$8*12,"",VLOOKUP(A139,Lists!B134:E734,2,FALSE))</f>
        <v>11</v>
      </c>
      <c r="C139" s="164">
        <f>IF(A139&gt;$A$8*12,"",VLOOKUP(A139,Lists!$B$6:$D$606,3,FALSE))</f>
        <v>77</v>
      </c>
      <c r="D139" s="184">
        <f t="shared" si="7"/>
        <v>0.05</v>
      </c>
      <c r="E139" s="163">
        <f t="shared" si="8"/>
        <v>450130</v>
      </c>
      <c r="F139" s="163">
        <f t="shared" si="9"/>
        <v>0</v>
      </c>
      <c r="G139" s="163">
        <f t="shared" si="10"/>
        <v>1876</v>
      </c>
      <c r="H139" s="163">
        <f>IF(A139&gt;$A$8*12,"",VLOOKUP(A139,Lists!B134:E723,4,FALSE))</f>
        <v>2797</v>
      </c>
      <c r="I139" s="163">
        <f t="shared" si="11"/>
        <v>449209</v>
      </c>
    </row>
    <row r="140" spans="1:9" x14ac:dyDescent="0.25">
      <c r="A140" s="164">
        <f t="shared" ref="A140:A203" si="12">IF(A139&lt;($A$8*12),A139+1,"")</f>
        <v>130</v>
      </c>
      <c r="B140" s="164">
        <f>IF(A140&gt;$A$8*12,"",VLOOKUP(A140,Lists!B135:E735,2,FALSE))</f>
        <v>11</v>
      </c>
      <c r="C140" s="164">
        <f>IF(A140&gt;$A$8*12,"",VLOOKUP(A140,Lists!$B$6:$D$606,3,FALSE))</f>
        <v>77</v>
      </c>
      <c r="D140" s="184">
        <f t="shared" ref="D140:D203" si="13">IF(A140&gt;$A$8*12,"",D139)</f>
        <v>0.05</v>
      </c>
      <c r="E140" s="163">
        <f t="shared" ref="E140:E203" si="14">IF(A140&gt;$A$8*12,"",+I139)</f>
        <v>449209</v>
      </c>
      <c r="F140" s="163">
        <f t="shared" ref="F140:F203" si="15">IF(A140&gt;$A$8*12,"",F139)</f>
        <v>0</v>
      </c>
      <c r="G140" s="163">
        <f t="shared" ref="G140:G203" si="16">IF(A140&gt;$A$8*12,"",ROUND((+E140+F140)*D140/12,0))</f>
        <v>1872</v>
      </c>
      <c r="H140" s="163">
        <f>IF(A140&gt;$A$8*12,"",VLOOKUP(A140,Lists!B135:E724,4,FALSE))</f>
        <v>2797</v>
      </c>
      <c r="I140" s="163">
        <f t="shared" ref="I140:I203" si="17">IF(A140&gt;$A$8*12,"",+E140+F140+G140-H140)</f>
        <v>448284</v>
      </c>
    </row>
    <row r="141" spans="1:9" x14ac:dyDescent="0.25">
      <c r="A141" s="164">
        <f t="shared" si="12"/>
        <v>131</v>
      </c>
      <c r="B141" s="164">
        <f>IF(A141&gt;$A$8*12,"",VLOOKUP(A141,Lists!B136:E736,2,FALSE))</f>
        <v>11</v>
      </c>
      <c r="C141" s="164">
        <f>IF(A141&gt;$A$8*12,"",VLOOKUP(A141,Lists!$B$6:$D$606,3,FALSE))</f>
        <v>77</v>
      </c>
      <c r="D141" s="184">
        <f t="shared" si="13"/>
        <v>0.05</v>
      </c>
      <c r="E141" s="163">
        <f t="shared" si="14"/>
        <v>448284</v>
      </c>
      <c r="F141" s="163">
        <f t="shared" si="15"/>
        <v>0</v>
      </c>
      <c r="G141" s="163">
        <f t="shared" si="16"/>
        <v>1868</v>
      </c>
      <c r="H141" s="163">
        <f>IF(A141&gt;$A$8*12,"",VLOOKUP(A141,Lists!B136:E725,4,FALSE))</f>
        <v>2797</v>
      </c>
      <c r="I141" s="163">
        <f t="shared" si="17"/>
        <v>447355</v>
      </c>
    </row>
    <row r="142" spans="1:9" x14ac:dyDescent="0.25">
      <c r="A142" s="164">
        <f t="shared" si="12"/>
        <v>132</v>
      </c>
      <c r="B142" s="164">
        <f>IF(A142&gt;$A$8*12,"",VLOOKUP(A142,Lists!B137:E737,2,FALSE))</f>
        <v>11</v>
      </c>
      <c r="C142" s="164">
        <f>IF(A142&gt;$A$8*12,"",VLOOKUP(A142,Lists!$B$6:$D$606,3,FALSE))</f>
        <v>77</v>
      </c>
      <c r="D142" s="184">
        <f t="shared" si="13"/>
        <v>0.05</v>
      </c>
      <c r="E142" s="163">
        <f t="shared" si="14"/>
        <v>447355</v>
      </c>
      <c r="F142" s="163">
        <f t="shared" si="15"/>
        <v>0</v>
      </c>
      <c r="G142" s="163">
        <f t="shared" si="16"/>
        <v>1864</v>
      </c>
      <c r="H142" s="163">
        <f>IF(A142&gt;$A$8*12,"",VLOOKUP(A142,Lists!B137:E726,4,FALSE))</f>
        <v>2797</v>
      </c>
      <c r="I142" s="163">
        <f t="shared" si="17"/>
        <v>446422</v>
      </c>
    </row>
    <row r="143" spans="1:9" x14ac:dyDescent="0.25">
      <c r="A143" s="164">
        <f t="shared" si="12"/>
        <v>133</v>
      </c>
      <c r="B143" s="164">
        <f>IF(A143&gt;$A$8*12,"",VLOOKUP(A143,Lists!B138:E738,2,FALSE))</f>
        <v>12</v>
      </c>
      <c r="C143" s="164">
        <f>IF(A143&gt;$A$8*12,"",VLOOKUP(A143,Lists!$B$6:$D$606,3,FALSE))</f>
        <v>78</v>
      </c>
      <c r="D143" s="184">
        <f t="shared" si="13"/>
        <v>0.05</v>
      </c>
      <c r="E143" s="163">
        <f t="shared" si="14"/>
        <v>446422</v>
      </c>
      <c r="F143" s="163">
        <f t="shared" si="15"/>
        <v>0</v>
      </c>
      <c r="G143" s="163">
        <f t="shared" si="16"/>
        <v>1860</v>
      </c>
      <c r="H143" s="163">
        <f>IF(A143&gt;$A$8*12,"",VLOOKUP(A143,Lists!B138:E727,4,FALSE))</f>
        <v>2881</v>
      </c>
      <c r="I143" s="163">
        <f t="shared" si="17"/>
        <v>445401</v>
      </c>
    </row>
    <row r="144" spans="1:9" x14ac:dyDescent="0.25">
      <c r="A144" s="164">
        <f t="shared" si="12"/>
        <v>134</v>
      </c>
      <c r="B144" s="164">
        <f>IF(A144&gt;$A$8*12,"",VLOOKUP(A144,Lists!B139:E739,2,FALSE))</f>
        <v>12</v>
      </c>
      <c r="C144" s="164">
        <f>IF(A144&gt;$A$8*12,"",VLOOKUP(A144,Lists!$B$6:$D$606,3,FALSE))</f>
        <v>78</v>
      </c>
      <c r="D144" s="184">
        <f t="shared" si="13"/>
        <v>0.05</v>
      </c>
      <c r="E144" s="163">
        <f t="shared" si="14"/>
        <v>445401</v>
      </c>
      <c r="F144" s="163">
        <f t="shared" si="15"/>
        <v>0</v>
      </c>
      <c r="G144" s="163">
        <f t="shared" si="16"/>
        <v>1856</v>
      </c>
      <c r="H144" s="163">
        <f>IF(A144&gt;$A$8*12,"",VLOOKUP(A144,Lists!B139:E728,4,FALSE))</f>
        <v>2881</v>
      </c>
      <c r="I144" s="163">
        <f t="shared" si="17"/>
        <v>444376</v>
      </c>
    </row>
    <row r="145" spans="1:9" x14ac:dyDescent="0.25">
      <c r="A145" s="164">
        <f t="shared" si="12"/>
        <v>135</v>
      </c>
      <c r="B145" s="164">
        <f>IF(A145&gt;$A$8*12,"",VLOOKUP(A145,Lists!B140:E740,2,FALSE))</f>
        <v>12</v>
      </c>
      <c r="C145" s="164">
        <f>IF(A145&gt;$A$8*12,"",VLOOKUP(A145,Lists!$B$6:$D$606,3,FALSE))</f>
        <v>78</v>
      </c>
      <c r="D145" s="184">
        <f t="shared" si="13"/>
        <v>0.05</v>
      </c>
      <c r="E145" s="163">
        <f t="shared" si="14"/>
        <v>444376</v>
      </c>
      <c r="F145" s="163">
        <f t="shared" si="15"/>
        <v>0</v>
      </c>
      <c r="G145" s="163">
        <f t="shared" si="16"/>
        <v>1852</v>
      </c>
      <c r="H145" s="163">
        <f>IF(A145&gt;$A$8*12,"",VLOOKUP(A145,Lists!B140:E729,4,FALSE))</f>
        <v>2881</v>
      </c>
      <c r="I145" s="163">
        <f t="shared" si="17"/>
        <v>443347</v>
      </c>
    </row>
    <row r="146" spans="1:9" x14ac:dyDescent="0.25">
      <c r="A146" s="164">
        <f t="shared" si="12"/>
        <v>136</v>
      </c>
      <c r="B146" s="164">
        <f>IF(A146&gt;$A$8*12,"",VLOOKUP(A146,Lists!B141:E741,2,FALSE))</f>
        <v>12</v>
      </c>
      <c r="C146" s="164">
        <f>IF(A146&gt;$A$8*12,"",VLOOKUP(A146,Lists!$B$6:$D$606,3,FALSE))</f>
        <v>78</v>
      </c>
      <c r="D146" s="184">
        <f t="shared" si="13"/>
        <v>0.05</v>
      </c>
      <c r="E146" s="163">
        <f t="shared" si="14"/>
        <v>443347</v>
      </c>
      <c r="F146" s="163">
        <f t="shared" si="15"/>
        <v>0</v>
      </c>
      <c r="G146" s="163">
        <f t="shared" si="16"/>
        <v>1847</v>
      </c>
      <c r="H146" s="163">
        <f>IF(A146&gt;$A$8*12,"",VLOOKUP(A146,Lists!B141:E730,4,FALSE))</f>
        <v>2881</v>
      </c>
      <c r="I146" s="163">
        <f t="shared" si="17"/>
        <v>442313</v>
      </c>
    </row>
    <row r="147" spans="1:9" x14ac:dyDescent="0.25">
      <c r="A147" s="164">
        <f t="shared" si="12"/>
        <v>137</v>
      </c>
      <c r="B147" s="164">
        <f>IF(A147&gt;$A$8*12,"",VLOOKUP(A147,Lists!B142:E742,2,FALSE))</f>
        <v>12</v>
      </c>
      <c r="C147" s="164">
        <f>IF(A147&gt;$A$8*12,"",VLOOKUP(A147,Lists!$B$6:$D$606,3,FALSE))</f>
        <v>78</v>
      </c>
      <c r="D147" s="184">
        <f t="shared" si="13"/>
        <v>0.05</v>
      </c>
      <c r="E147" s="163">
        <f t="shared" si="14"/>
        <v>442313</v>
      </c>
      <c r="F147" s="163">
        <f t="shared" si="15"/>
        <v>0</v>
      </c>
      <c r="G147" s="163">
        <f t="shared" si="16"/>
        <v>1843</v>
      </c>
      <c r="H147" s="163">
        <f>IF(A147&gt;$A$8*12,"",VLOOKUP(A147,Lists!B142:E731,4,FALSE))</f>
        <v>2881</v>
      </c>
      <c r="I147" s="163">
        <f t="shared" si="17"/>
        <v>441275</v>
      </c>
    </row>
    <row r="148" spans="1:9" x14ac:dyDescent="0.25">
      <c r="A148" s="164">
        <f t="shared" si="12"/>
        <v>138</v>
      </c>
      <c r="B148" s="164">
        <f>IF(A148&gt;$A$8*12,"",VLOOKUP(A148,Lists!B143:E743,2,FALSE))</f>
        <v>12</v>
      </c>
      <c r="C148" s="164">
        <f>IF(A148&gt;$A$8*12,"",VLOOKUP(A148,Lists!$B$6:$D$606,3,FALSE))</f>
        <v>78</v>
      </c>
      <c r="D148" s="184">
        <f t="shared" si="13"/>
        <v>0.05</v>
      </c>
      <c r="E148" s="163">
        <f t="shared" si="14"/>
        <v>441275</v>
      </c>
      <c r="F148" s="163">
        <f t="shared" si="15"/>
        <v>0</v>
      </c>
      <c r="G148" s="163">
        <f t="shared" si="16"/>
        <v>1839</v>
      </c>
      <c r="H148" s="163">
        <f>IF(A148&gt;$A$8*12,"",VLOOKUP(A148,Lists!B143:E732,4,FALSE))</f>
        <v>2881</v>
      </c>
      <c r="I148" s="163">
        <f t="shared" si="17"/>
        <v>440233</v>
      </c>
    </row>
    <row r="149" spans="1:9" x14ac:dyDescent="0.25">
      <c r="A149" s="164">
        <f t="shared" si="12"/>
        <v>139</v>
      </c>
      <c r="B149" s="164">
        <f>IF(A149&gt;$A$8*12,"",VLOOKUP(A149,Lists!B144:E744,2,FALSE))</f>
        <v>12</v>
      </c>
      <c r="C149" s="164">
        <f>IF(A149&gt;$A$8*12,"",VLOOKUP(A149,Lists!$B$6:$D$606,3,FALSE))</f>
        <v>78</v>
      </c>
      <c r="D149" s="184">
        <f t="shared" si="13"/>
        <v>0.05</v>
      </c>
      <c r="E149" s="163">
        <f t="shared" si="14"/>
        <v>440233</v>
      </c>
      <c r="F149" s="163">
        <f t="shared" si="15"/>
        <v>0</v>
      </c>
      <c r="G149" s="163">
        <f t="shared" si="16"/>
        <v>1834</v>
      </c>
      <c r="H149" s="163">
        <f>IF(A149&gt;$A$8*12,"",VLOOKUP(A149,Lists!B144:E733,4,FALSE))</f>
        <v>2881</v>
      </c>
      <c r="I149" s="163">
        <f t="shared" si="17"/>
        <v>439186</v>
      </c>
    </row>
    <row r="150" spans="1:9" x14ac:dyDescent="0.25">
      <c r="A150" s="164">
        <f t="shared" si="12"/>
        <v>140</v>
      </c>
      <c r="B150" s="164">
        <f>IF(A150&gt;$A$8*12,"",VLOOKUP(A150,Lists!B145:E745,2,FALSE))</f>
        <v>12</v>
      </c>
      <c r="C150" s="164">
        <f>IF(A150&gt;$A$8*12,"",VLOOKUP(A150,Lists!$B$6:$D$606,3,FALSE))</f>
        <v>78</v>
      </c>
      <c r="D150" s="184">
        <f t="shared" si="13"/>
        <v>0.05</v>
      </c>
      <c r="E150" s="163">
        <f t="shared" si="14"/>
        <v>439186</v>
      </c>
      <c r="F150" s="163">
        <f t="shared" si="15"/>
        <v>0</v>
      </c>
      <c r="G150" s="163">
        <f t="shared" si="16"/>
        <v>1830</v>
      </c>
      <c r="H150" s="163">
        <f>IF(A150&gt;$A$8*12,"",VLOOKUP(A150,Lists!B145:E734,4,FALSE))</f>
        <v>2881</v>
      </c>
      <c r="I150" s="163">
        <f t="shared" si="17"/>
        <v>438135</v>
      </c>
    </row>
    <row r="151" spans="1:9" x14ac:dyDescent="0.25">
      <c r="A151" s="164">
        <f t="shared" si="12"/>
        <v>141</v>
      </c>
      <c r="B151" s="164">
        <f>IF(A151&gt;$A$8*12,"",VLOOKUP(A151,Lists!B146:E746,2,FALSE))</f>
        <v>12</v>
      </c>
      <c r="C151" s="164">
        <f>IF(A151&gt;$A$8*12,"",VLOOKUP(A151,Lists!$B$6:$D$606,3,FALSE))</f>
        <v>78</v>
      </c>
      <c r="D151" s="184">
        <f t="shared" si="13"/>
        <v>0.05</v>
      </c>
      <c r="E151" s="163">
        <f t="shared" si="14"/>
        <v>438135</v>
      </c>
      <c r="F151" s="163">
        <f t="shared" si="15"/>
        <v>0</v>
      </c>
      <c r="G151" s="163">
        <f t="shared" si="16"/>
        <v>1826</v>
      </c>
      <c r="H151" s="163">
        <f>IF(A151&gt;$A$8*12,"",VLOOKUP(A151,Lists!B146:E735,4,FALSE))</f>
        <v>2881</v>
      </c>
      <c r="I151" s="163">
        <f t="shared" si="17"/>
        <v>437080</v>
      </c>
    </row>
    <row r="152" spans="1:9" x14ac:dyDescent="0.25">
      <c r="A152" s="164">
        <f t="shared" si="12"/>
        <v>142</v>
      </c>
      <c r="B152" s="164">
        <f>IF(A152&gt;$A$8*12,"",VLOOKUP(A152,Lists!B147:E747,2,FALSE))</f>
        <v>12</v>
      </c>
      <c r="C152" s="164">
        <f>IF(A152&gt;$A$8*12,"",VLOOKUP(A152,Lists!$B$6:$D$606,3,FALSE))</f>
        <v>78</v>
      </c>
      <c r="D152" s="184">
        <f t="shared" si="13"/>
        <v>0.05</v>
      </c>
      <c r="E152" s="163">
        <f t="shared" si="14"/>
        <v>437080</v>
      </c>
      <c r="F152" s="163">
        <f t="shared" si="15"/>
        <v>0</v>
      </c>
      <c r="G152" s="163">
        <f t="shared" si="16"/>
        <v>1821</v>
      </c>
      <c r="H152" s="163">
        <f>IF(A152&gt;$A$8*12,"",VLOOKUP(A152,Lists!B147:E736,4,FALSE))</f>
        <v>2881</v>
      </c>
      <c r="I152" s="163">
        <f t="shared" si="17"/>
        <v>436020</v>
      </c>
    </row>
    <row r="153" spans="1:9" x14ac:dyDescent="0.25">
      <c r="A153" s="164">
        <f t="shared" si="12"/>
        <v>143</v>
      </c>
      <c r="B153" s="164">
        <f>IF(A153&gt;$A$8*12,"",VLOOKUP(A153,Lists!B148:E748,2,FALSE))</f>
        <v>12</v>
      </c>
      <c r="C153" s="164">
        <f>IF(A153&gt;$A$8*12,"",VLOOKUP(A153,Lists!$B$6:$D$606,3,FALSE))</f>
        <v>78</v>
      </c>
      <c r="D153" s="184">
        <f t="shared" si="13"/>
        <v>0.05</v>
      </c>
      <c r="E153" s="163">
        <f t="shared" si="14"/>
        <v>436020</v>
      </c>
      <c r="F153" s="163">
        <f t="shared" si="15"/>
        <v>0</v>
      </c>
      <c r="G153" s="163">
        <f t="shared" si="16"/>
        <v>1817</v>
      </c>
      <c r="H153" s="163">
        <f>IF(A153&gt;$A$8*12,"",VLOOKUP(A153,Lists!B148:E737,4,FALSE))</f>
        <v>2881</v>
      </c>
      <c r="I153" s="163">
        <f t="shared" si="17"/>
        <v>434956</v>
      </c>
    </row>
    <row r="154" spans="1:9" x14ac:dyDescent="0.25">
      <c r="A154" s="164">
        <f t="shared" si="12"/>
        <v>144</v>
      </c>
      <c r="B154" s="164">
        <f>IF(A154&gt;$A$8*12,"",VLOOKUP(A154,Lists!B149:E749,2,FALSE))</f>
        <v>12</v>
      </c>
      <c r="C154" s="164">
        <f>IF(A154&gt;$A$8*12,"",VLOOKUP(A154,Lists!$B$6:$D$606,3,FALSE))</f>
        <v>78</v>
      </c>
      <c r="D154" s="184">
        <f t="shared" si="13"/>
        <v>0.05</v>
      </c>
      <c r="E154" s="163">
        <f t="shared" si="14"/>
        <v>434956</v>
      </c>
      <c r="F154" s="163">
        <f t="shared" si="15"/>
        <v>0</v>
      </c>
      <c r="G154" s="163">
        <f t="shared" si="16"/>
        <v>1812</v>
      </c>
      <c r="H154" s="163">
        <f>IF(A154&gt;$A$8*12,"",VLOOKUP(A154,Lists!B149:E738,4,FALSE))</f>
        <v>2881</v>
      </c>
      <c r="I154" s="163">
        <f t="shared" si="17"/>
        <v>433887</v>
      </c>
    </row>
    <row r="155" spans="1:9" x14ac:dyDescent="0.25">
      <c r="A155" s="164">
        <f t="shared" si="12"/>
        <v>145</v>
      </c>
      <c r="B155" s="164">
        <f>IF(A155&gt;$A$8*12,"",VLOOKUP(A155,Lists!B150:E750,2,FALSE))</f>
        <v>13</v>
      </c>
      <c r="C155" s="164">
        <f>IF(A155&gt;$A$8*12,"",VLOOKUP(A155,Lists!$B$6:$D$606,3,FALSE))</f>
        <v>79</v>
      </c>
      <c r="D155" s="184">
        <f t="shared" si="13"/>
        <v>0.05</v>
      </c>
      <c r="E155" s="163">
        <f t="shared" si="14"/>
        <v>433887</v>
      </c>
      <c r="F155" s="163">
        <f t="shared" si="15"/>
        <v>0</v>
      </c>
      <c r="G155" s="163">
        <f t="shared" si="16"/>
        <v>1808</v>
      </c>
      <c r="H155" s="163">
        <f>IF(A155&gt;$A$8*12,"",VLOOKUP(A155,Lists!B150:E739,4,FALSE))</f>
        <v>2967</v>
      </c>
      <c r="I155" s="163">
        <f t="shared" si="17"/>
        <v>432728</v>
      </c>
    </row>
    <row r="156" spans="1:9" x14ac:dyDescent="0.25">
      <c r="A156" s="164">
        <f t="shared" si="12"/>
        <v>146</v>
      </c>
      <c r="B156" s="164">
        <f>IF(A156&gt;$A$8*12,"",VLOOKUP(A156,Lists!B151:E751,2,FALSE))</f>
        <v>13</v>
      </c>
      <c r="C156" s="164">
        <f>IF(A156&gt;$A$8*12,"",VLOOKUP(A156,Lists!$B$6:$D$606,3,FALSE))</f>
        <v>79</v>
      </c>
      <c r="D156" s="184">
        <f t="shared" si="13"/>
        <v>0.05</v>
      </c>
      <c r="E156" s="163">
        <f t="shared" si="14"/>
        <v>432728</v>
      </c>
      <c r="F156" s="163">
        <f t="shared" si="15"/>
        <v>0</v>
      </c>
      <c r="G156" s="163">
        <f t="shared" si="16"/>
        <v>1803</v>
      </c>
      <c r="H156" s="163">
        <f>IF(A156&gt;$A$8*12,"",VLOOKUP(A156,Lists!B151:E740,4,FALSE))</f>
        <v>2967</v>
      </c>
      <c r="I156" s="163">
        <f t="shared" si="17"/>
        <v>431564</v>
      </c>
    </row>
    <row r="157" spans="1:9" x14ac:dyDescent="0.25">
      <c r="A157" s="164">
        <f t="shared" si="12"/>
        <v>147</v>
      </c>
      <c r="B157" s="164">
        <f>IF(A157&gt;$A$8*12,"",VLOOKUP(A157,Lists!B152:E752,2,FALSE))</f>
        <v>13</v>
      </c>
      <c r="C157" s="164">
        <f>IF(A157&gt;$A$8*12,"",VLOOKUP(A157,Lists!$B$6:$D$606,3,FALSE))</f>
        <v>79</v>
      </c>
      <c r="D157" s="184">
        <f t="shared" si="13"/>
        <v>0.05</v>
      </c>
      <c r="E157" s="163">
        <f t="shared" si="14"/>
        <v>431564</v>
      </c>
      <c r="F157" s="163">
        <f t="shared" si="15"/>
        <v>0</v>
      </c>
      <c r="G157" s="163">
        <f t="shared" si="16"/>
        <v>1798</v>
      </c>
      <c r="H157" s="163">
        <f>IF(A157&gt;$A$8*12,"",VLOOKUP(A157,Lists!B152:E741,4,FALSE))</f>
        <v>2967</v>
      </c>
      <c r="I157" s="163">
        <f t="shared" si="17"/>
        <v>430395</v>
      </c>
    </row>
    <row r="158" spans="1:9" x14ac:dyDescent="0.25">
      <c r="A158" s="164">
        <f t="shared" si="12"/>
        <v>148</v>
      </c>
      <c r="B158" s="164">
        <f>IF(A158&gt;$A$8*12,"",VLOOKUP(A158,Lists!B153:E753,2,FALSE))</f>
        <v>13</v>
      </c>
      <c r="C158" s="164">
        <f>IF(A158&gt;$A$8*12,"",VLOOKUP(A158,Lists!$B$6:$D$606,3,FALSE))</f>
        <v>79</v>
      </c>
      <c r="D158" s="184">
        <f t="shared" si="13"/>
        <v>0.05</v>
      </c>
      <c r="E158" s="163">
        <f t="shared" si="14"/>
        <v>430395</v>
      </c>
      <c r="F158" s="163">
        <f t="shared" si="15"/>
        <v>0</v>
      </c>
      <c r="G158" s="163">
        <f t="shared" si="16"/>
        <v>1793</v>
      </c>
      <c r="H158" s="163">
        <f>IF(A158&gt;$A$8*12,"",VLOOKUP(A158,Lists!B153:E742,4,FALSE))</f>
        <v>2967</v>
      </c>
      <c r="I158" s="163">
        <f t="shared" si="17"/>
        <v>429221</v>
      </c>
    </row>
    <row r="159" spans="1:9" x14ac:dyDescent="0.25">
      <c r="A159" s="164">
        <f t="shared" si="12"/>
        <v>149</v>
      </c>
      <c r="B159" s="164">
        <f>IF(A159&gt;$A$8*12,"",VLOOKUP(A159,Lists!B154:E754,2,FALSE))</f>
        <v>13</v>
      </c>
      <c r="C159" s="164">
        <f>IF(A159&gt;$A$8*12,"",VLOOKUP(A159,Lists!$B$6:$D$606,3,FALSE))</f>
        <v>79</v>
      </c>
      <c r="D159" s="184">
        <f t="shared" si="13"/>
        <v>0.05</v>
      </c>
      <c r="E159" s="163">
        <f t="shared" si="14"/>
        <v>429221</v>
      </c>
      <c r="F159" s="163">
        <f t="shared" si="15"/>
        <v>0</v>
      </c>
      <c r="G159" s="163">
        <f t="shared" si="16"/>
        <v>1788</v>
      </c>
      <c r="H159" s="163">
        <f>IF(A159&gt;$A$8*12,"",VLOOKUP(A159,Lists!B154:E743,4,FALSE))</f>
        <v>2967</v>
      </c>
      <c r="I159" s="163">
        <f t="shared" si="17"/>
        <v>428042</v>
      </c>
    </row>
    <row r="160" spans="1:9" x14ac:dyDescent="0.25">
      <c r="A160" s="164">
        <f t="shared" si="12"/>
        <v>150</v>
      </c>
      <c r="B160" s="164">
        <f>IF(A160&gt;$A$8*12,"",VLOOKUP(A160,Lists!B155:E755,2,FALSE))</f>
        <v>13</v>
      </c>
      <c r="C160" s="164">
        <f>IF(A160&gt;$A$8*12,"",VLOOKUP(A160,Lists!$B$6:$D$606,3,FALSE))</f>
        <v>79</v>
      </c>
      <c r="D160" s="184">
        <f t="shared" si="13"/>
        <v>0.05</v>
      </c>
      <c r="E160" s="163">
        <f t="shared" si="14"/>
        <v>428042</v>
      </c>
      <c r="F160" s="163">
        <f t="shared" si="15"/>
        <v>0</v>
      </c>
      <c r="G160" s="163">
        <f t="shared" si="16"/>
        <v>1784</v>
      </c>
      <c r="H160" s="163">
        <f>IF(A160&gt;$A$8*12,"",VLOOKUP(A160,Lists!B155:E744,4,FALSE))</f>
        <v>2967</v>
      </c>
      <c r="I160" s="163">
        <f t="shared" si="17"/>
        <v>426859</v>
      </c>
    </row>
    <row r="161" spans="1:9" x14ac:dyDescent="0.25">
      <c r="A161" s="164">
        <f t="shared" si="12"/>
        <v>151</v>
      </c>
      <c r="B161" s="164">
        <f>IF(A161&gt;$A$8*12,"",VLOOKUP(A161,Lists!B156:E756,2,FALSE))</f>
        <v>13</v>
      </c>
      <c r="C161" s="164">
        <f>IF(A161&gt;$A$8*12,"",VLOOKUP(A161,Lists!$B$6:$D$606,3,FALSE))</f>
        <v>79</v>
      </c>
      <c r="D161" s="184">
        <f t="shared" si="13"/>
        <v>0.05</v>
      </c>
      <c r="E161" s="163">
        <f t="shared" si="14"/>
        <v>426859</v>
      </c>
      <c r="F161" s="163">
        <f t="shared" si="15"/>
        <v>0</v>
      </c>
      <c r="G161" s="163">
        <f t="shared" si="16"/>
        <v>1779</v>
      </c>
      <c r="H161" s="163">
        <f>IF(A161&gt;$A$8*12,"",VLOOKUP(A161,Lists!B156:E745,4,FALSE))</f>
        <v>2967</v>
      </c>
      <c r="I161" s="163">
        <f t="shared" si="17"/>
        <v>425671</v>
      </c>
    </row>
    <row r="162" spans="1:9" x14ac:dyDescent="0.25">
      <c r="A162" s="164">
        <f t="shared" si="12"/>
        <v>152</v>
      </c>
      <c r="B162" s="164">
        <f>IF(A162&gt;$A$8*12,"",VLOOKUP(A162,Lists!B157:E757,2,FALSE))</f>
        <v>13</v>
      </c>
      <c r="C162" s="164">
        <f>IF(A162&gt;$A$8*12,"",VLOOKUP(A162,Lists!$B$6:$D$606,3,FALSE))</f>
        <v>79</v>
      </c>
      <c r="D162" s="184">
        <f t="shared" si="13"/>
        <v>0.05</v>
      </c>
      <c r="E162" s="163">
        <f t="shared" si="14"/>
        <v>425671</v>
      </c>
      <c r="F162" s="163">
        <f t="shared" si="15"/>
        <v>0</v>
      </c>
      <c r="G162" s="163">
        <f t="shared" si="16"/>
        <v>1774</v>
      </c>
      <c r="H162" s="163">
        <f>IF(A162&gt;$A$8*12,"",VLOOKUP(A162,Lists!B157:E746,4,FALSE))</f>
        <v>2967</v>
      </c>
      <c r="I162" s="163">
        <f t="shared" si="17"/>
        <v>424478</v>
      </c>
    </row>
    <row r="163" spans="1:9" x14ac:dyDescent="0.25">
      <c r="A163" s="164">
        <f t="shared" si="12"/>
        <v>153</v>
      </c>
      <c r="B163" s="164">
        <f>IF(A163&gt;$A$8*12,"",VLOOKUP(A163,Lists!B158:E758,2,FALSE))</f>
        <v>13</v>
      </c>
      <c r="C163" s="164">
        <f>IF(A163&gt;$A$8*12,"",VLOOKUP(A163,Lists!$B$6:$D$606,3,FALSE))</f>
        <v>79</v>
      </c>
      <c r="D163" s="184">
        <f t="shared" si="13"/>
        <v>0.05</v>
      </c>
      <c r="E163" s="163">
        <f t="shared" si="14"/>
        <v>424478</v>
      </c>
      <c r="F163" s="163">
        <f t="shared" si="15"/>
        <v>0</v>
      </c>
      <c r="G163" s="163">
        <f t="shared" si="16"/>
        <v>1769</v>
      </c>
      <c r="H163" s="163">
        <f>IF(A163&gt;$A$8*12,"",VLOOKUP(A163,Lists!B158:E747,4,FALSE))</f>
        <v>2967</v>
      </c>
      <c r="I163" s="163">
        <f t="shared" si="17"/>
        <v>423280</v>
      </c>
    </row>
    <row r="164" spans="1:9" x14ac:dyDescent="0.25">
      <c r="A164" s="164">
        <f t="shared" si="12"/>
        <v>154</v>
      </c>
      <c r="B164" s="164">
        <f>IF(A164&gt;$A$8*12,"",VLOOKUP(A164,Lists!B159:E759,2,FALSE))</f>
        <v>13</v>
      </c>
      <c r="C164" s="164">
        <f>IF(A164&gt;$A$8*12,"",VLOOKUP(A164,Lists!$B$6:$D$606,3,FALSE))</f>
        <v>79</v>
      </c>
      <c r="D164" s="184">
        <f t="shared" si="13"/>
        <v>0.05</v>
      </c>
      <c r="E164" s="163">
        <f t="shared" si="14"/>
        <v>423280</v>
      </c>
      <c r="F164" s="163">
        <f t="shared" si="15"/>
        <v>0</v>
      </c>
      <c r="G164" s="163">
        <f t="shared" si="16"/>
        <v>1764</v>
      </c>
      <c r="H164" s="163">
        <f>IF(A164&gt;$A$8*12,"",VLOOKUP(A164,Lists!B159:E748,4,FALSE))</f>
        <v>2967</v>
      </c>
      <c r="I164" s="163">
        <f t="shared" si="17"/>
        <v>422077</v>
      </c>
    </row>
    <row r="165" spans="1:9" x14ac:dyDescent="0.25">
      <c r="A165" s="164">
        <f t="shared" si="12"/>
        <v>155</v>
      </c>
      <c r="B165" s="164">
        <f>IF(A165&gt;$A$8*12,"",VLOOKUP(A165,Lists!B160:E760,2,FALSE))</f>
        <v>13</v>
      </c>
      <c r="C165" s="164">
        <f>IF(A165&gt;$A$8*12,"",VLOOKUP(A165,Lists!$B$6:$D$606,3,FALSE))</f>
        <v>79</v>
      </c>
      <c r="D165" s="184">
        <f t="shared" si="13"/>
        <v>0.05</v>
      </c>
      <c r="E165" s="163">
        <f t="shared" si="14"/>
        <v>422077</v>
      </c>
      <c r="F165" s="163">
        <f t="shared" si="15"/>
        <v>0</v>
      </c>
      <c r="G165" s="163">
        <f t="shared" si="16"/>
        <v>1759</v>
      </c>
      <c r="H165" s="163">
        <f>IF(A165&gt;$A$8*12,"",VLOOKUP(A165,Lists!B160:E749,4,FALSE))</f>
        <v>2967</v>
      </c>
      <c r="I165" s="163">
        <f t="shared" si="17"/>
        <v>420869</v>
      </c>
    </row>
    <row r="166" spans="1:9" x14ac:dyDescent="0.25">
      <c r="A166" s="164">
        <f t="shared" si="12"/>
        <v>156</v>
      </c>
      <c r="B166" s="164">
        <f>IF(A166&gt;$A$8*12,"",VLOOKUP(A166,Lists!B161:E761,2,FALSE))</f>
        <v>13</v>
      </c>
      <c r="C166" s="164">
        <f>IF(A166&gt;$A$8*12,"",VLOOKUP(A166,Lists!$B$6:$D$606,3,FALSE))</f>
        <v>79</v>
      </c>
      <c r="D166" s="184">
        <f t="shared" si="13"/>
        <v>0.05</v>
      </c>
      <c r="E166" s="163">
        <f t="shared" si="14"/>
        <v>420869</v>
      </c>
      <c r="F166" s="163">
        <f t="shared" si="15"/>
        <v>0</v>
      </c>
      <c r="G166" s="163">
        <f t="shared" si="16"/>
        <v>1754</v>
      </c>
      <c r="H166" s="163">
        <f>IF(A166&gt;$A$8*12,"",VLOOKUP(A166,Lists!B161:E750,4,FALSE))</f>
        <v>2967</v>
      </c>
      <c r="I166" s="163">
        <f t="shared" si="17"/>
        <v>419656</v>
      </c>
    </row>
    <row r="167" spans="1:9" x14ac:dyDescent="0.25">
      <c r="A167" s="164">
        <f t="shared" si="12"/>
        <v>157</v>
      </c>
      <c r="B167" s="164">
        <f>IF(A167&gt;$A$8*12,"",VLOOKUP(A167,Lists!B162:E762,2,FALSE))</f>
        <v>14</v>
      </c>
      <c r="C167" s="164">
        <f>IF(A167&gt;$A$8*12,"",VLOOKUP(A167,Lists!$B$6:$D$606,3,FALSE))</f>
        <v>80</v>
      </c>
      <c r="D167" s="184">
        <f t="shared" si="13"/>
        <v>0.05</v>
      </c>
      <c r="E167" s="163">
        <f t="shared" si="14"/>
        <v>419656</v>
      </c>
      <c r="F167" s="163">
        <f t="shared" si="15"/>
        <v>0</v>
      </c>
      <c r="G167" s="163">
        <f t="shared" si="16"/>
        <v>1749</v>
      </c>
      <c r="H167" s="163">
        <f>IF(A167&gt;$A$8*12,"",VLOOKUP(A167,Lists!B162:E751,4,FALSE))</f>
        <v>3056</v>
      </c>
      <c r="I167" s="163">
        <f t="shared" si="17"/>
        <v>418349</v>
      </c>
    </row>
    <row r="168" spans="1:9" x14ac:dyDescent="0.25">
      <c r="A168" s="164">
        <f t="shared" si="12"/>
        <v>158</v>
      </c>
      <c r="B168" s="164">
        <f>IF(A168&gt;$A$8*12,"",VLOOKUP(A168,Lists!B163:E763,2,FALSE))</f>
        <v>14</v>
      </c>
      <c r="C168" s="164">
        <f>IF(A168&gt;$A$8*12,"",VLOOKUP(A168,Lists!$B$6:$D$606,3,FALSE))</f>
        <v>80</v>
      </c>
      <c r="D168" s="184">
        <f t="shared" si="13"/>
        <v>0.05</v>
      </c>
      <c r="E168" s="163">
        <f t="shared" si="14"/>
        <v>418349</v>
      </c>
      <c r="F168" s="163">
        <f t="shared" si="15"/>
        <v>0</v>
      </c>
      <c r="G168" s="163">
        <f t="shared" si="16"/>
        <v>1743</v>
      </c>
      <c r="H168" s="163">
        <f>IF(A168&gt;$A$8*12,"",VLOOKUP(A168,Lists!B163:E752,4,FALSE))</f>
        <v>3056</v>
      </c>
      <c r="I168" s="163">
        <f t="shared" si="17"/>
        <v>417036</v>
      </c>
    </row>
    <row r="169" spans="1:9" x14ac:dyDescent="0.25">
      <c r="A169" s="164">
        <f t="shared" si="12"/>
        <v>159</v>
      </c>
      <c r="B169" s="164">
        <f>IF(A169&gt;$A$8*12,"",VLOOKUP(A169,Lists!B164:E764,2,FALSE))</f>
        <v>14</v>
      </c>
      <c r="C169" s="164">
        <f>IF(A169&gt;$A$8*12,"",VLOOKUP(A169,Lists!$B$6:$D$606,3,FALSE))</f>
        <v>80</v>
      </c>
      <c r="D169" s="184">
        <f t="shared" si="13"/>
        <v>0.05</v>
      </c>
      <c r="E169" s="163">
        <f t="shared" si="14"/>
        <v>417036</v>
      </c>
      <c r="F169" s="163">
        <f t="shared" si="15"/>
        <v>0</v>
      </c>
      <c r="G169" s="163">
        <f t="shared" si="16"/>
        <v>1738</v>
      </c>
      <c r="H169" s="163">
        <f>IF(A169&gt;$A$8*12,"",VLOOKUP(A169,Lists!B164:E753,4,FALSE))</f>
        <v>3056</v>
      </c>
      <c r="I169" s="163">
        <f t="shared" si="17"/>
        <v>415718</v>
      </c>
    </row>
    <row r="170" spans="1:9" x14ac:dyDescent="0.25">
      <c r="A170" s="164">
        <f t="shared" si="12"/>
        <v>160</v>
      </c>
      <c r="B170" s="164">
        <f>IF(A170&gt;$A$8*12,"",VLOOKUP(A170,Lists!B165:E765,2,FALSE))</f>
        <v>14</v>
      </c>
      <c r="C170" s="164">
        <f>IF(A170&gt;$A$8*12,"",VLOOKUP(A170,Lists!$B$6:$D$606,3,FALSE))</f>
        <v>80</v>
      </c>
      <c r="D170" s="184">
        <f t="shared" si="13"/>
        <v>0.05</v>
      </c>
      <c r="E170" s="163">
        <f t="shared" si="14"/>
        <v>415718</v>
      </c>
      <c r="F170" s="163">
        <f t="shared" si="15"/>
        <v>0</v>
      </c>
      <c r="G170" s="163">
        <f t="shared" si="16"/>
        <v>1732</v>
      </c>
      <c r="H170" s="163">
        <f>IF(A170&gt;$A$8*12,"",VLOOKUP(A170,Lists!B165:E754,4,FALSE))</f>
        <v>3056</v>
      </c>
      <c r="I170" s="163">
        <f t="shared" si="17"/>
        <v>414394</v>
      </c>
    </row>
    <row r="171" spans="1:9" x14ac:dyDescent="0.25">
      <c r="A171" s="164">
        <f t="shared" si="12"/>
        <v>161</v>
      </c>
      <c r="B171" s="164">
        <f>IF(A171&gt;$A$8*12,"",VLOOKUP(A171,Lists!B166:E766,2,FALSE))</f>
        <v>14</v>
      </c>
      <c r="C171" s="164">
        <f>IF(A171&gt;$A$8*12,"",VLOOKUP(A171,Lists!$B$6:$D$606,3,FALSE))</f>
        <v>80</v>
      </c>
      <c r="D171" s="184">
        <f t="shared" si="13"/>
        <v>0.05</v>
      </c>
      <c r="E171" s="163">
        <f t="shared" si="14"/>
        <v>414394</v>
      </c>
      <c r="F171" s="163">
        <f t="shared" si="15"/>
        <v>0</v>
      </c>
      <c r="G171" s="163">
        <f t="shared" si="16"/>
        <v>1727</v>
      </c>
      <c r="H171" s="163">
        <f>IF(A171&gt;$A$8*12,"",VLOOKUP(A171,Lists!B166:E755,4,FALSE))</f>
        <v>3056</v>
      </c>
      <c r="I171" s="163">
        <f t="shared" si="17"/>
        <v>413065</v>
      </c>
    </row>
    <row r="172" spans="1:9" x14ac:dyDescent="0.25">
      <c r="A172" s="164">
        <f t="shared" si="12"/>
        <v>162</v>
      </c>
      <c r="B172" s="164">
        <f>IF(A172&gt;$A$8*12,"",VLOOKUP(A172,Lists!B167:E767,2,FALSE))</f>
        <v>14</v>
      </c>
      <c r="C172" s="164">
        <f>IF(A172&gt;$A$8*12,"",VLOOKUP(A172,Lists!$B$6:$D$606,3,FALSE))</f>
        <v>80</v>
      </c>
      <c r="D172" s="184">
        <f t="shared" si="13"/>
        <v>0.05</v>
      </c>
      <c r="E172" s="163">
        <f t="shared" si="14"/>
        <v>413065</v>
      </c>
      <c r="F172" s="163">
        <f t="shared" si="15"/>
        <v>0</v>
      </c>
      <c r="G172" s="163">
        <f t="shared" si="16"/>
        <v>1721</v>
      </c>
      <c r="H172" s="163">
        <f>IF(A172&gt;$A$8*12,"",VLOOKUP(A172,Lists!B167:E756,4,FALSE))</f>
        <v>3056</v>
      </c>
      <c r="I172" s="163">
        <f t="shared" si="17"/>
        <v>411730</v>
      </c>
    </row>
    <row r="173" spans="1:9" x14ac:dyDescent="0.25">
      <c r="A173" s="164">
        <f t="shared" si="12"/>
        <v>163</v>
      </c>
      <c r="B173" s="164">
        <f>IF(A173&gt;$A$8*12,"",VLOOKUP(A173,Lists!B168:E768,2,FALSE))</f>
        <v>14</v>
      </c>
      <c r="C173" s="164">
        <f>IF(A173&gt;$A$8*12,"",VLOOKUP(A173,Lists!$B$6:$D$606,3,FALSE))</f>
        <v>80</v>
      </c>
      <c r="D173" s="184">
        <f t="shared" si="13"/>
        <v>0.05</v>
      </c>
      <c r="E173" s="163">
        <f t="shared" si="14"/>
        <v>411730</v>
      </c>
      <c r="F173" s="163">
        <f t="shared" si="15"/>
        <v>0</v>
      </c>
      <c r="G173" s="163">
        <f t="shared" si="16"/>
        <v>1716</v>
      </c>
      <c r="H173" s="163">
        <f>IF(A173&gt;$A$8*12,"",VLOOKUP(A173,Lists!B168:E757,4,FALSE))</f>
        <v>3056</v>
      </c>
      <c r="I173" s="163">
        <f t="shared" si="17"/>
        <v>410390</v>
      </c>
    </row>
    <row r="174" spans="1:9" x14ac:dyDescent="0.25">
      <c r="A174" s="164">
        <f t="shared" si="12"/>
        <v>164</v>
      </c>
      <c r="B174" s="164">
        <f>IF(A174&gt;$A$8*12,"",VLOOKUP(A174,Lists!B169:E769,2,FALSE))</f>
        <v>14</v>
      </c>
      <c r="C174" s="164">
        <f>IF(A174&gt;$A$8*12,"",VLOOKUP(A174,Lists!$B$6:$D$606,3,FALSE))</f>
        <v>80</v>
      </c>
      <c r="D174" s="184">
        <f t="shared" si="13"/>
        <v>0.05</v>
      </c>
      <c r="E174" s="163">
        <f t="shared" si="14"/>
        <v>410390</v>
      </c>
      <c r="F174" s="163">
        <f t="shared" si="15"/>
        <v>0</v>
      </c>
      <c r="G174" s="163">
        <f t="shared" si="16"/>
        <v>1710</v>
      </c>
      <c r="H174" s="163">
        <f>IF(A174&gt;$A$8*12,"",VLOOKUP(A174,Lists!B169:E758,4,FALSE))</f>
        <v>3056</v>
      </c>
      <c r="I174" s="163">
        <f t="shared" si="17"/>
        <v>409044</v>
      </c>
    </row>
    <row r="175" spans="1:9" x14ac:dyDescent="0.25">
      <c r="A175" s="164">
        <f t="shared" si="12"/>
        <v>165</v>
      </c>
      <c r="B175" s="164">
        <f>IF(A175&gt;$A$8*12,"",VLOOKUP(A175,Lists!B170:E770,2,FALSE))</f>
        <v>14</v>
      </c>
      <c r="C175" s="164">
        <f>IF(A175&gt;$A$8*12,"",VLOOKUP(A175,Lists!$B$6:$D$606,3,FALSE))</f>
        <v>80</v>
      </c>
      <c r="D175" s="184">
        <f t="shared" si="13"/>
        <v>0.05</v>
      </c>
      <c r="E175" s="163">
        <f t="shared" si="14"/>
        <v>409044</v>
      </c>
      <c r="F175" s="163">
        <f t="shared" si="15"/>
        <v>0</v>
      </c>
      <c r="G175" s="163">
        <f t="shared" si="16"/>
        <v>1704</v>
      </c>
      <c r="H175" s="163">
        <f>IF(A175&gt;$A$8*12,"",VLOOKUP(A175,Lists!B170:E759,4,FALSE))</f>
        <v>3056</v>
      </c>
      <c r="I175" s="163">
        <f t="shared" si="17"/>
        <v>407692</v>
      </c>
    </row>
    <row r="176" spans="1:9" x14ac:dyDescent="0.25">
      <c r="A176" s="164">
        <f t="shared" si="12"/>
        <v>166</v>
      </c>
      <c r="B176" s="164">
        <f>IF(A176&gt;$A$8*12,"",VLOOKUP(A176,Lists!B171:E771,2,FALSE))</f>
        <v>14</v>
      </c>
      <c r="C176" s="164">
        <f>IF(A176&gt;$A$8*12,"",VLOOKUP(A176,Lists!$B$6:$D$606,3,FALSE))</f>
        <v>80</v>
      </c>
      <c r="D176" s="184">
        <f t="shared" si="13"/>
        <v>0.05</v>
      </c>
      <c r="E176" s="163">
        <f t="shared" si="14"/>
        <v>407692</v>
      </c>
      <c r="F176" s="163">
        <f t="shared" si="15"/>
        <v>0</v>
      </c>
      <c r="G176" s="163">
        <f t="shared" si="16"/>
        <v>1699</v>
      </c>
      <c r="H176" s="163">
        <f>IF(A176&gt;$A$8*12,"",VLOOKUP(A176,Lists!B171:E760,4,FALSE))</f>
        <v>3056</v>
      </c>
      <c r="I176" s="163">
        <f t="shared" si="17"/>
        <v>406335</v>
      </c>
    </row>
    <row r="177" spans="1:9" x14ac:dyDescent="0.25">
      <c r="A177" s="164">
        <f t="shared" si="12"/>
        <v>167</v>
      </c>
      <c r="B177" s="164">
        <f>IF(A177&gt;$A$8*12,"",VLOOKUP(A177,Lists!B172:E772,2,FALSE))</f>
        <v>14</v>
      </c>
      <c r="C177" s="164">
        <f>IF(A177&gt;$A$8*12,"",VLOOKUP(A177,Lists!$B$6:$D$606,3,FALSE))</f>
        <v>80</v>
      </c>
      <c r="D177" s="184">
        <f t="shared" si="13"/>
        <v>0.05</v>
      </c>
      <c r="E177" s="163">
        <f t="shared" si="14"/>
        <v>406335</v>
      </c>
      <c r="F177" s="163">
        <f t="shared" si="15"/>
        <v>0</v>
      </c>
      <c r="G177" s="163">
        <f t="shared" si="16"/>
        <v>1693</v>
      </c>
      <c r="H177" s="163">
        <f>IF(A177&gt;$A$8*12,"",VLOOKUP(A177,Lists!B172:E761,4,FALSE))</f>
        <v>3056</v>
      </c>
      <c r="I177" s="163">
        <f t="shared" si="17"/>
        <v>404972</v>
      </c>
    </row>
    <row r="178" spans="1:9" x14ac:dyDescent="0.25">
      <c r="A178" s="164">
        <f t="shared" si="12"/>
        <v>168</v>
      </c>
      <c r="B178" s="164">
        <f>IF(A178&gt;$A$8*12,"",VLOOKUP(A178,Lists!B173:E773,2,FALSE))</f>
        <v>14</v>
      </c>
      <c r="C178" s="164">
        <f>IF(A178&gt;$A$8*12,"",VLOOKUP(A178,Lists!$B$6:$D$606,3,FALSE))</f>
        <v>80</v>
      </c>
      <c r="D178" s="184">
        <f t="shared" si="13"/>
        <v>0.05</v>
      </c>
      <c r="E178" s="163">
        <f t="shared" si="14"/>
        <v>404972</v>
      </c>
      <c r="F178" s="163">
        <f t="shared" si="15"/>
        <v>0</v>
      </c>
      <c r="G178" s="163">
        <f t="shared" si="16"/>
        <v>1687</v>
      </c>
      <c r="H178" s="163">
        <f>IF(A178&gt;$A$8*12,"",VLOOKUP(A178,Lists!B173:E762,4,FALSE))</f>
        <v>3056</v>
      </c>
      <c r="I178" s="163">
        <f t="shared" si="17"/>
        <v>403603</v>
      </c>
    </row>
    <row r="179" spans="1:9" x14ac:dyDescent="0.25">
      <c r="A179" s="164">
        <f t="shared" si="12"/>
        <v>169</v>
      </c>
      <c r="B179" s="164">
        <f>IF(A179&gt;$A$8*12,"",VLOOKUP(A179,Lists!B174:E774,2,FALSE))</f>
        <v>15</v>
      </c>
      <c r="C179" s="164">
        <f>IF(A179&gt;$A$8*12,"",VLOOKUP(A179,Lists!$B$6:$D$606,3,FALSE))</f>
        <v>81</v>
      </c>
      <c r="D179" s="184">
        <f t="shared" si="13"/>
        <v>0.05</v>
      </c>
      <c r="E179" s="163">
        <f t="shared" si="14"/>
        <v>403603</v>
      </c>
      <c r="F179" s="163">
        <f t="shared" si="15"/>
        <v>0</v>
      </c>
      <c r="G179" s="163">
        <f t="shared" si="16"/>
        <v>1682</v>
      </c>
      <c r="H179" s="163">
        <f>IF(A179&gt;$A$8*12,"",VLOOKUP(A179,Lists!B174:E763,4,FALSE))</f>
        <v>3148</v>
      </c>
      <c r="I179" s="163">
        <f t="shared" si="17"/>
        <v>402137</v>
      </c>
    </row>
    <row r="180" spans="1:9" x14ac:dyDescent="0.25">
      <c r="A180" s="164">
        <f t="shared" si="12"/>
        <v>170</v>
      </c>
      <c r="B180" s="164">
        <f>IF(A180&gt;$A$8*12,"",VLOOKUP(A180,Lists!B175:E775,2,FALSE))</f>
        <v>15</v>
      </c>
      <c r="C180" s="164">
        <f>IF(A180&gt;$A$8*12,"",VLOOKUP(A180,Lists!$B$6:$D$606,3,FALSE))</f>
        <v>81</v>
      </c>
      <c r="D180" s="184">
        <f t="shared" si="13"/>
        <v>0.05</v>
      </c>
      <c r="E180" s="163">
        <f t="shared" si="14"/>
        <v>402137</v>
      </c>
      <c r="F180" s="163">
        <f t="shared" si="15"/>
        <v>0</v>
      </c>
      <c r="G180" s="163">
        <f t="shared" si="16"/>
        <v>1676</v>
      </c>
      <c r="H180" s="163">
        <f>IF(A180&gt;$A$8*12,"",VLOOKUP(A180,Lists!B175:E764,4,FALSE))</f>
        <v>3148</v>
      </c>
      <c r="I180" s="163">
        <f t="shared" si="17"/>
        <v>400665</v>
      </c>
    </row>
    <row r="181" spans="1:9" x14ac:dyDescent="0.25">
      <c r="A181" s="164">
        <f t="shared" si="12"/>
        <v>171</v>
      </c>
      <c r="B181" s="164">
        <f>IF(A181&gt;$A$8*12,"",VLOOKUP(A181,Lists!B176:E776,2,FALSE))</f>
        <v>15</v>
      </c>
      <c r="C181" s="164">
        <f>IF(A181&gt;$A$8*12,"",VLOOKUP(A181,Lists!$B$6:$D$606,3,FALSE))</f>
        <v>81</v>
      </c>
      <c r="D181" s="184">
        <f t="shared" si="13"/>
        <v>0.05</v>
      </c>
      <c r="E181" s="163">
        <f t="shared" si="14"/>
        <v>400665</v>
      </c>
      <c r="F181" s="163">
        <f t="shared" si="15"/>
        <v>0</v>
      </c>
      <c r="G181" s="163">
        <f t="shared" si="16"/>
        <v>1669</v>
      </c>
      <c r="H181" s="163">
        <f>IF(A181&gt;$A$8*12,"",VLOOKUP(A181,Lists!B176:E765,4,FALSE))</f>
        <v>3148</v>
      </c>
      <c r="I181" s="163">
        <f t="shared" si="17"/>
        <v>399186</v>
      </c>
    </row>
    <row r="182" spans="1:9" x14ac:dyDescent="0.25">
      <c r="A182" s="164">
        <f t="shared" si="12"/>
        <v>172</v>
      </c>
      <c r="B182" s="164">
        <f>IF(A182&gt;$A$8*12,"",VLOOKUP(A182,Lists!B177:E777,2,FALSE))</f>
        <v>15</v>
      </c>
      <c r="C182" s="164">
        <f>IF(A182&gt;$A$8*12,"",VLOOKUP(A182,Lists!$B$6:$D$606,3,FALSE))</f>
        <v>81</v>
      </c>
      <c r="D182" s="184">
        <f t="shared" si="13"/>
        <v>0.05</v>
      </c>
      <c r="E182" s="163">
        <f t="shared" si="14"/>
        <v>399186</v>
      </c>
      <c r="F182" s="163">
        <f t="shared" si="15"/>
        <v>0</v>
      </c>
      <c r="G182" s="163">
        <f t="shared" si="16"/>
        <v>1663</v>
      </c>
      <c r="H182" s="163">
        <f>IF(A182&gt;$A$8*12,"",VLOOKUP(A182,Lists!B177:E766,4,FALSE))</f>
        <v>3148</v>
      </c>
      <c r="I182" s="163">
        <f t="shared" si="17"/>
        <v>397701</v>
      </c>
    </row>
    <row r="183" spans="1:9" x14ac:dyDescent="0.25">
      <c r="A183" s="164">
        <f t="shared" si="12"/>
        <v>173</v>
      </c>
      <c r="B183" s="164">
        <f>IF(A183&gt;$A$8*12,"",VLOOKUP(A183,Lists!B178:E778,2,FALSE))</f>
        <v>15</v>
      </c>
      <c r="C183" s="164">
        <f>IF(A183&gt;$A$8*12,"",VLOOKUP(A183,Lists!$B$6:$D$606,3,FALSE))</f>
        <v>81</v>
      </c>
      <c r="D183" s="184">
        <f t="shared" si="13"/>
        <v>0.05</v>
      </c>
      <c r="E183" s="163">
        <f t="shared" si="14"/>
        <v>397701</v>
      </c>
      <c r="F183" s="163">
        <f t="shared" si="15"/>
        <v>0</v>
      </c>
      <c r="G183" s="163">
        <f t="shared" si="16"/>
        <v>1657</v>
      </c>
      <c r="H183" s="163">
        <f>IF(A183&gt;$A$8*12,"",VLOOKUP(A183,Lists!B178:E767,4,FALSE))</f>
        <v>3148</v>
      </c>
      <c r="I183" s="163">
        <f t="shared" si="17"/>
        <v>396210</v>
      </c>
    </row>
    <row r="184" spans="1:9" x14ac:dyDescent="0.25">
      <c r="A184" s="164">
        <f t="shared" si="12"/>
        <v>174</v>
      </c>
      <c r="B184" s="164">
        <f>IF(A184&gt;$A$8*12,"",VLOOKUP(A184,Lists!B179:E779,2,FALSE))</f>
        <v>15</v>
      </c>
      <c r="C184" s="164">
        <f>IF(A184&gt;$A$8*12,"",VLOOKUP(A184,Lists!$B$6:$D$606,3,FALSE))</f>
        <v>81</v>
      </c>
      <c r="D184" s="184">
        <f t="shared" si="13"/>
        <v>0.05</v>
      </c>
      <c r="E184" s="163">
        <f t="shared" si="14"/>
        <v>396210</v>
      </c>
      <c r="F184" s="163">
        <f t="shared" si="15"/>
        <v>0</v>
      </c>
      <c r="G184" s="163">
        <f t="shared" si="16"/>
        <v>1651</v>
      </c>
      <c r="H184" s="163">
        <f>IF(A184&gt;$A$8*12,"",VLOOKUP(A184,Lists!B179:E768,4,FALSE))</f>
        <v>3148</v>
      </c>
      <c r="I184" s="163">
        <f t="shared" si="17"/>
        <v>394713</v>
      </c>
    </row>
    <row r="185" spans="1:9" x14ac:dyDescent="0.25">
      <c r="A185" s="164">
        <f t="shared" si="12"/>
        <v>175</v>
      </c>
      <c r="B185" s="164">
        <f>IF(A185&gt;$A$8*12,"",VLOOKUP(A185,Lists!B180:E780,2,FALSE))</f>
        <v>15</v>
      </c>
      <c r="C185" s="164">
        <f>IF(A185&gt;$A$8*12,"",VLOOKUP(A185,Lists!$B$6:$D$606,3,FALSE))</f>
        <v>81</v>
      </c>
      <c r="D185" s="184">
        <f t="shared" si="13"/>
        <v>0.05</v>
      </c>
      <c r="E185" s="163">
        <f t="shared" si="14"/>
        <v>394713</v>
      </c>
      <c r="F185" s="163">
        <f t="shared" si="15"/>
        <v>0</v>
      </c>
      <c r="G185" s="163">
        <f t="shared" si="16"/>
        <v>1645</v>
      </c>
      <c r="H185" s="163">
        <f>IF(A185&gt;$A$8*12,"",VLOOKUP(A185,Lists!B180:E769,4,FALSE))</f>
        <v>3148</v>
      </c>
      <c r="I185" s="163">
        <f t="shared" si="17"/>
        <v>393210</v>
      </c>
    </row>
    <row r="186" spans="1:9" x14ac:dyDescent="0.25">
      <c r="A186" s="164">
        <f t="shared" si="12"/>
        <v>176</v>
      </c>
      <c r="B186" s="164">
        <f>IF(A186&gt;$A$8*12,"",VLOOKUP(A186,Lists!B181:E781,2,FALSE))</f>
        <v>15</v>
      </c>
      <c r="C186" s="164">
        <f>IF(A186&gt;$A$8*12,"",VLOOKUP(A186,Lists!$B$6:$D$606,3,FALSE))</f>
        <v>81</v>
      </c>
      <c r="D186" s="184">
        <f t="shared" si="13"/>
        <v>0.05</v>
      </c>
      <c r="E186" s="163">
        <f t="shared" si="14"/>
        <v>393210</v>
      </c>
      <c r="F186" s="163">
        <f t="shared" si="15"/>
        <v>0</v>
      </c>
      <c r="G186" s="163">
        <f t="shared" si="16"/>
        <v>1638</v>
      </c>
      <c r="H186" s="163">
        <f>IF(A186&gt;$A$8*12,"",VLOOKUP(A186,Lists!B181:E770,4,FALSE))</f>
        <v>3148</v>
      </c>
      <c r="I186" s="163">
        <f t="shared" si="17"/>
        <v>391700</v>
      </c>
    </row>
    <row r="187" spans="1:9" x14ac:dyDescent="0.25">
      <c r="A187" s="164">
        <f t="shared" si="12"/>
        <v>177</v>
      </c>
      <c r="B187" s="164">
        <f>IF(A187&gt;$A$8*12,"",VLOOKUP(A187,Lists!B182:E782,2,FALSE))</f>
        <v>15</v>
      </c>
      <c r="C187" s="164">
        <f>IF(A187&gt;$A$8*12,"",VLOOKUP(A187,Lists!$B$6:$D$606,3,FALSE))</f>
        <v>81</v>
      </c>
      <c r="D187" s="184">
        <f t="shared" si="13"/>
        <v>0.05</v>
      </c>
      <c r="E187" s="163">
        <f t="shared" si="14"/>
        <v>391700</v>
      </c>
      <c r="F187" s="163">
        <f t="shared" si="15"/>
        <v>0</v>
      </c>
      <c r="G187" s="163">
        <f t="shared" si="16"/>
        <v>1632</v>
      </c>
      <c r="H187" s="163">
        <f>IF(A187&gt;$A$8*12,"",VLOOKUP(A187,Lists!B182:E771,4,FALSE))</f>
        <v>3148</v>
      </c>
      <c r="I187" s="163">
        <f t="shared" si="17"/>
        <v>390184</v>
      </c>
    </row>
    <row r="188" spans="1:9" x14ac:dyDescent="0.25">
      <c r="A188" s="164">
        <f t="shared" si="12"/>
        <v>178</v>
      </c>
      <c r="B188" s="164">
        <f>IF(A188&gt;$A$8*12,"",VLOOKUP(A188,Lists!B183:E783,2,FALSE))</f>
        <v>15</v>
      </c>
      <c r="C188" s="164">
        <f>IF(A188&gt;$A$8*12,"",VLOOKUP(A188,Lists!$B$6:$D$606,3,FALSE))</f>
        <v>81</v>
      </c>
      <c r="D188" s="184">
        <f t="shared" si="13"/>
        <v>0.05</v>
      </c>
      <c r="E188" s="163">
        <f t="shared" si="14"/>
        <v>390184</v>
      </c>
      <c r="F188" s="163">
        <f t="shared" si="15"/>
        <v>0</v>
      </c>
      <c r="G188" s="163">
        <f t="shared" si="16"/>
        <v>1626</v>
      </c>
      <c r="H188" s="163">
        <f>IF(A188&gt;$A$8*12,"",VLOOKUP(A188,Lists!B183:E772,4,FALSE))</f>
        <v>3148</v>
      </c>
      <c r="I188" s="163">
        <f t="shared" si="17"/>
        <v>388662</v>
      </c>
    </row>
    <row r="189" spans="1:9" x14ac:dyDescent="0.25">
      <c r="A189" s="164">
        <f t="shared" si="12"/>
        <v>179</v>
      </c>
      <c r="B189" s="164">
        <f>IF(A189&gt;$A$8*12,"",VLOOKUP(A189,Lists!B184:E784,2,FALSE))</f>
        <v>15</v>
      </c>
      <c r="C189" s="164">
        <f>IF(A189&gt;$A$8*12,"",VLOOKUP(A189,Lists!$B$6:$D$606,3,FALSE))</f>
        <v>81</v>
      </c>
      <c r="D189" s="184">
        <f t="shared" si="13"/>
        <v>0.05</v>
      </c>
      <c r="E189" s="163">
        <f t="shared" si="14"/>
        <v>388662</v>
      </c>
      <c r="F189" s="163">
        <f t="shared" si="15"/>
        <v>0</v>
      </c>
      <c r="G189" s="163">
        <f t="shared" si="16"/>
        <v>1619</v>
      </c>
      <c r="H189" s="163">
        <f>IF(A189&gt;$A$8*12,"",VLOOKUP(A189,Lists!B184:E773,4,FALSE))</f>
        <v>3148</v>
      </c>
      <c r="I189" s="163">
        <f t="shared" si="17"/>
        <v>387133</v>
      </c>
    </row>
    <row r="190" spans="1:9" x14ac:dyDescent="0.25">
      <c r="A190" s="164">
        <f t="shared" si="12"/>
        <v>180</v>
      </c>
      <c r="B190" s="164">
        <f>IF(A190&gt;$A$8*12,"",VLOOKUP(A190,Lists!B185:E785,2,FALSE))</f>
        <v>15</v>
      </c>
      <c r="C190" s="164">
        <f>IF(A190&gt;$A$8*12,"",VLOOKUP(A190,Lists!$B$6:$D$606,3,FALSE))</f>
        <v>81</v>
      </c>
      <c r="D190" s="184">
        <f t="shared" si="13"/>
        <v>0.05</v>
      </c>
      <c r="E190" s="163">
        <f t="shared" si="14"/>
        <v>387133</v>
      </c>
      <c r="F190" s="163">
        <f t="shared" si="15"/>
        <v>0</v>
      </c>
      <c r="G190" s="163">
        <f t="shared" si="16"/>
        <v>1613</v>
      </c>
      <c r="H190" s="163">
        <f>IF(A190&gt;$A$8*12,"",VLOOKUP(A190,Lists!B185:E774,4,FALSE))</f>
        <v>3148</v>
      </c>
      <c r="I190" s="163">
        <f t="shared" si="17"/>
        <v>385598</v>
      </c>
    </row>
    <row r="191" spans="1:9" x14ac:dyDescent="0.25">
      <c r="A191" s="164">
        <f t="shared" si="12"/>
        <v>181</v>
      </c>
      <c r="B191" s="164">
        <f>IF(A191&gt;$A$8*12,"",VLOOKUP(A191,Lists!B186:E786,2,FALSE))</f>
        <v>16</v>
      </c>
      <c r="C191" s="164">
        <f>IF(A191&gt;$A$8*12,"",VLOOKUP(A191,Lists!$B$6:$D$606,3,FALSE))</f>
        <v>82</v>
      </c>
      <c r="D191" s="184">
        <f t="shared" si="13"/>
        <v>0.05</v>
      </c>
      <c r="E191" s="163">
        <f t="shared" si="14"/>
        <v>385598</v>
      </c>
      <c r="F191" s="163">
        <f t="shared" si="15"/>
        <v>0</v>
      </c>
      <c r="G191" s="163">
        <f t="shared" si="16"/>
        <v>1607</v>
      </c>
      <c r="H191" s="163">
        <f>IF(A191&gt;$A$8*12,"",VLOOKUP(A191,Lists!B186:E775,4,FALSE))</f>
        <v>3242</v>
      </c>
      <c r="I191" s="163">
        <f t="shared" si="17"/>
        <v>383963</v>
      </c>
    </row>
    <row r="192" spans="1:9" x14ac:dyDescent="0.25">
      <c r="A192" s="164">
        <f t="shared" si="12"/>
        <v>182</v>
      </c>
      <c r="B192" s="164">
        <f>IF(A192&gt;$A$8*12,"",VLOOKUP(A192,Lists!B187:E787,2,FALSE))</f>
        <v>16</v>
      </c>
      <c r="C192" s="164">
        <f>IF(A192&gt;$A$8*12,"",VLOOKUP(A192,Lists!$B$6:$D$606,3,FALSE))</f>
        <v>82</v>
      </c>
      <c r="D192" s="184">
        <f t="shared" si="13"/>
        <v>0.05</v>
      </c>
      <c r="E192" s="163">
        <f t="shared" si="14"/>
        <v>383963</v>
      </c>
      <c r="F192" s="163">
        <f t="shared" si="15"/>
        <v>0</v>
      </c>
      <c r="G192" s="163">
        <f t="shared" si="16"/>
        <v>1600</v>
      </c>
      <c r="H192" s="163">
        <f>IF(A192&gt;$A$8*12,"",VLOOKUP(A192,Lists!B187:E776,4,FALSE))</f>
        <v>3242</v>
      </c>
      <c r="I192" s="163">
        <f t="shared" si="17"/>
        <v>382321</v>
      </c>
    </row>
    <row r="193" spans="1:9" x14ac:dyDescent="0.25">
      <c r="A193" s="164">
        <f t="shared" si="12"/>
        <v>183</v>
      </c>
      <c r="B193" s="164">
        <f>IF(A193&gt;$A$8*12,"",VLOOKUP(A193,Lists!B188:E788,2,FALSE))</f>
        <v>16</v>
      </c>
      <c r="C193" s="164">
        <f>IF(A193&gt;$A$8*12,"",VLOOKUP(A193,Lists!$B$6:$D$606,3,FALSE))</f>
        <v>82</v>
      </c>
      <c r="D193" s="184">
        <f t="shared" si="13"/>
        <v>0.05</v>
      </c>
      <c r="E193" s="163">
        <f t="shared" si="14"/>
        <v>382321</v>
      </c>
      <c r="F193" s="163">
        <f t="shared" si="15"/>
        <v>0</v>
      </c>
      <c r="G193" s="163">
        <f t="shared" si="16"/>
        <v>1593</v>
      </c>
      <c r="H193" s="163">
        <f>IF(A193&gt;$A$8*12,"",VLOOKUP(A193,Lists!B188:E777,4,FALSE))</f>
        <v>3242</v>
      </c>
      <c r="I193" s="163">
        <f t="shared" si="17"/>
        <v>380672</v>
      </c>
    </row>
    <row r="194" spans="1:9" x14ac:dyDescent="0.25">
      <c r="A194" s="164">
        <f t="shared" si="12"/>
        <v>184</v>
      </c>
      <c r="B194" s="164">
        <f>IF(A194&gt;$A$8*12,"",VLOOKUP(A194,Lists!B189:E789,2,FALSE))</f>
        <v>16</v>
      </c>
      <c r="C194" s="164">
        <f>IF(A194&gt;$A$8*12,"",VLOOKUP(A194,Lists!$B$6:$D$606,3,FALSE))</f>
        <v>82</v>
      </c>
      <c r="D194" s="184">
        <f t="shared" si="13"/>
        <v>0.05</v>
      </c>
      <c r="E194" s="163">
        <f t="shared" si="14"/>
        <v>380672</v>
      </c>
      <c r="F194" s="163">
        <f t="shared" si="15"/>
        <v>0</v>
      </c>
      <c r="G194" s="163">
        <f t="shared" si="16"/>
        <v>1586</v>
      </c>
      <c r="H194" s="163">
        <f>IF(A194&gt;$A$8*12,"",VLOOKUP(A194,Lists!B189:E778,4,FALSE))</f>
        <v>3242</v>
      </c>
      <c r="I194" s="163">
        <f t="shared" si="17"/>
        <v>379016</v>
      </c>
    </row>
    <row r="195" spans="1:9" x14ac:dyDescent="0.25">
      <c r="A195" s="164">
        <f t="shared" si="12"/>
        <v>185</v>
      </c>
      <c r="B195" s="164">
        <f>IF(A195&gt;$A$8*12,"",VLOOKUP(A195,Lists!B190:E790,2,FALSE))</f>
        <v>16</v>
      </c>
      <c r="C195" s="164">
        <f>IF(A195&gt;$A$8*12,"",VLOOKUP(A195,Lists!$B$6:$D$606,3,FALSE))</f>
        <v>82</v>
      </c>
      <c r="D195" s="184">
        <f t="shared" si="13"/>
        <v>0.05</v>
      </c>
      <c r="E195" s="163">
        <f t="shared" si="14"/>
        <v>379016</v>
      </c>
      <c r="F195" s="163">
        <f t="shared" si="15"/>
        <v>0</v>
      </c>
      <c r="G195" s="163">
        <f t="shared" si="16"/>
        <v>1579</v>
      </c>
      <c r="H195" s="163">
        <f>IF(A195&gt;$A$8*12,"",VLOOKUP(A195,Lists!B190:E779,4,FALSE))</f>
        <v>3242</v>
      </c>
      <c r="I195" s="163">
        <f t="shared" si="17"/>
        <v>377353</v>
      </c>
    </row>
    <row r="196" spans="1:9" x14ac:dyDescent="0.25">
      <c r="A196" s="164">
        <f t="shared" si="12"/>
        <v>186</v>
      </c>
      <c r="B196" s="164">
        <f>IF(A196&gt;$A$8*12,"",VLOOKUP(A196,Lists!B191:E791,2,FALSE))</f>
        <v>16</v>
      </c>
      <c r="C196" s="164">
        <f>IF(A196&gt;$A$8*12,"",VLOOKUP(A196,Lists!$B$6:$D$606,3,FALSE))</f>
        <v>82</v>
      </c>
      <c r="D196" s="184">
        <f t="shared" si="13"/>
        <v>0.05</v>
      </c>
      <c r="E196" s="163">
        <f t="shared" si="14"/>
        <v>377353</v>
      </c>
      <c r="F196" s="163">
        <f t="shared" si="15"/>
        <v>0</v>
      </c>
      <c r="G196" s="163">
        <f t="shared" si="16"/>
        <v>1572</v>
      </c>
      <c r="H196" s="163">
        <f>IF(A196&gt;$A$8*12,"",VLOOKUP(A196,Lists!B191:E780,4,FALSE))</f>
        <v>3242</v>
      </c>
      <c r="I196" s="163">
        <f t="shared" si="17"/>
        <v>375683</v>
      </c>
    </row>
    <row r="197" spans="1:9" x14ac:dyDescent="0.25">
      <c r="A197" s="164">
        <f t="shared" si="12"/>
        <v>187</v>
      </c>
      <c r="B197" s="164">
        <f>IF(A197&gt;$A$8*12,"",VLOOKUP(A197,Lists!B192:E792,2,FALSE))</f>
        <v>16</v>
      </c>
      <c r="C197" s="164">
        <f>IF(A197&gt;$A$8*12,"",VLOOKUP(A197,Lists!$B$6:$D$606,3,FALSE))</f>
        <v>82</v>
      </c>
      <c r="D197" s="184">
        <f t="shared" si="13"/>
        <v>0.05</v>
      </c>
      <c r="E197" s="163">
        <f t="shared" si="14"/>
        <v>375683</v>
      </c>
      <c r="F197" s="163">
        <f t="shared" si="15"/>
        <v>0</v>
      </c>
      <c r="G197" s="163">
        <f t="shared" si="16"/>
        <v>1565</v>
      </c>
      <c r="H197" s="163">
        <f>IF(A197&gt;$A$8*12,"",VLOOKUP(A197,Lists!B192:E781,4,FALSE))</f>
        <v>3242</v>
      </c>
      <c r="I197" s="163">
        <f t="shared" si="17"/>
        <v>374006</v>
      </c>
    </row>
    <row r="198" spans="1:9" x14ac:dyDescent="0.25">
      <c r="A198" s="164">
        <f t="shared" si="12"/>
        <v>188</v>
      </c>
      <c r="B198" s="164">
        <f>IF(A198&gt;$A$8*12,"",VLOOKUP(A198,Lists!B193:E793,2,FALSE))</f>
        <v>16</v>
      </c>
      <c r="C198" s="164">
        <f>IF(A198&gt;$A$8*12,"",VLOOKUP(A198,Lists!$B$6:$D$606,3,FALSE))</f>
        <v>82</v>
      </c>
      <c r="D198" s="184">
        <f t="shared" si="13"/>
        <v>0.05</v>
      </c>
      <c r="E198" s="163">
        <f t="shared" si="14"/>
        <v>374006</v>
      </c>
      <c r="F198" s="163">
        <f t="shared" si="15"/>
        <v>0</v>
      </c>
      <c r="G198" s="163">
        <f t="shared" si="16"/>
        <v>1558</v>
      </c>
      <c r="H198" s="163">
        <f>IF(A198&gt;$A$8*12,"",VLOOKUP(A198,Lists!B193:E782,4,FALSE))</f>
        <v>3242</v>
      </c>
      <c r="I198" s="163">
        <f t="shared" si="17"/>
        <v>372322</v>
      </c>
    </row>
    <row r="199" spans="1:9" x14ac:dyDescent="0.25">
      <c r="A199" s="164">
        <f t="shared" si="12"/>
        <v>189</v>
      </c>
      <c r="B199" s="164">
        <f>IF(A199&gt;$A$8*12,"",VLOOKUP(A199,Lists!B194:E794,2,FALSE))</f>
        <v>16</v>
      </c>
      <c r="C199" s="164">
        <f>IF(A199&gt;$A$8*12,"",VLOOKUP(A199,Lists!$B$6:$D$606,3,FALSE))</f>
        <v>82</v>
      </c>
      <c r="D199" s="184">
        <f t="shared" si="13"/>
        <v>0.05</v>
      </c>
      <c r="E199" s="163">
        <f t="shared" si="14"/>
        <v>372322</v>
      </c>
      <c r="F199" s="163">
        <f t="shared" si="15"/>
        <v>0</v>
      </c>
      <c r="G199" s="163">
        <f t="shared" si="16"/>
        <v>1551</v>
      </c>
      <c r="H199" s="163">
        <f>IF(A199&gt;$A$8*12,"",VLOOKUP(A199,Lists!B194:E783,4,FALSE))</f>
        <v>3242</v>
      </c>
      <c r="I199" s="163">
        <f t="shared" si="17"/>
        <v>370631</v>
      </c>
    </row>
    <row r="200" spans="1:9" x14ac:dyDescent="0.25">
      <c r="A200" s="164">
        <f t="shared" si="12"/>
        <v>190</v>
      </c>
      <c r="B200" s="164">
        <f>IF(A200&gt;$A$8*12,"",VLOOKUP(A200,Lists!B195:E795,2,FALSE))</f>
        <v>16</v>
      </c>
      <c r="C200" s="164">
        <f>IF(A200&gt;$A$8*12,"",VLOOKUP(A200,Lists!$B$6:$D$606,3,FALSE))</f>
        <v>82</v>
      </c>
      <c r="D200" s="184">
        <f t="shared" si="13"/>
        <v>0.05</v>
      </c>
      <c r="E200" s="163">
        <f t="shared" si="14"/>
        <v>370631</v>
      </c>
      <c r="F200" s="163">
        <f t="shared" si="15"/>
        <v>0</v>
      </c>
      <c r="G200" s="163">
        <f t="shared" si="16"/>
        <v>1544</v>
      </c>
      <c r="H200" s="163">
        <f>IF(A200&gt;$A$8*12,"",VLOOKUP(A200,Lists!B195:E784,4,FALSE))</f>
        <v>3242</v>
      </c>
      <c r="I200" s="163">
        <f t="shared" si="17"/>
        <v>368933</v>
      </c>
    </row>
    <row r="201" spans="1:9" x14ac:dyDescent="0.25">
      <c r="A201" s="164">
        <f t="shared" si="12"/>
        <v>191</v>
      </c>
      <c r="B201" s="164">
        <f>IF(A201&gt;$A$8*12,"",VLOOKUP(A201,Lists!B196:E796,2,FALSE))</f>
        <v>16</v>
      </c>
      <c r="C201" s="164">
        <f>IF(A201&gt;$A$8*12,"",VLOOKUP(A201,Lists!$B$6:$D$606,3,FALSE))</f>
        <v>82</v>
      </c>
      <c r="D201" s="184">
        <f t="shared" si="13"/>
        <v>0.05</v>
      </c>
      <c r="E201" s="163">
        <f t="shared" si="14"/>
        <v>368933</v>
      </c>
      <c r="F201" s="163">
        <f t="shared" si="15"/>
        <v>0</v>
      </c>
      <c r="G201" s="163">
        <f t="shared" si="16"/>
        <v>1537</v>
      </c>
      <c r="H201" s="163">
        <f>IF(A201&gt;$A$8*12,"",VLOOKUP(A201,Lists!B196:E785,4,FALSE))</f>
        <v>3242</v>
      </c>
      <c r="I201" s="163">
        <f t="shared" si="17"/>
        <v>367228</v>
      </c>
    </row>
    <row r="202" spans="1:9" x14ac:dyDescent="0.25">
      <c r="A202" s="164">
        <f t="shared" si="12"/>
        <v>192</v>
      </c>
      <c r="B202" s="164">
        <f>IF(A202&gt;$A$8*12,"",VLOOKUP(A202,Lists!B197:E797,2,FALSE))</f>
        <v>16</v>
      </c>
      <c r="C202" s="164">
        <f>IF(A202&gt;$A$8*12,"",VLOOKUP(A202,Lists!$B$6:$D$606,3,FALSE))</f>
        <v>82</v>
      </c>
      <c r="D202" s="184">
        <f t="shared" si="13"/>
        <v>0.05</v>
      </c>
      <c r="E202" s="163">
        <f t="shared" si="14"/>
        <v>367228</v>
      </c>
      <c r="F202" s="163">
        <f t="shared" si="15"/>
        <v>0</v>
      </c>
      <c r="G202" s="163">
        <f t="shared" si="16"/>
        <v>1530</v>
      </c>
      <c r="H202" s="163">
        <f>IF(A202&gt;$A$8*12,"",VLOOKUP(A202,Lists!B197:E786,4,FALSE))</f>
        <v>3242</v>
      </c>
      <c r="I202" s="163">
        <f t="shared" si="17"/>
        <v>365516</v>
      </c>
    </row>
    <row r="203" spans="1:9" x14ac:dyDescent="0.25">
      <c r="A203" s="164">
        <f t="shared" si="12"/>
        <v>193</v>
      </c>
      <c r="B203" s="164">
        <f>IF(A203&gt;$A$8*12,"",VLOOKUP(A203,Lists!B198:E798,2,FALSE))</f>
        <v>17</v>
      </c>
      <c r="C203" s="164">
        <f>IF(A203&gt;$A$8*12,"",VLOOKUP(A203,Lists!$B$6:$D$606,3,FALSE))</f>
        <v>83</v>
      </c>
      <c r="D203" s="184">
        <f t="shared" si="13"/>
        <v>0.05</v>
      </c>
      <c r="E203" s="163">
        <f t="shared" si="14"/>
        <v>365516</v>
      </c>
      <c r="F203" s="163">
        <f t="shared" si="15"/>
        <v>0</v>
      </c>
      <c r="G203" s="163">
        <f t="shared" si="16"/>
        <v>1523</v>
      </c>
      <c r="H203" s="163">
        <f>IF(A203&gt;$A$8*12,"",VLOOKUP(A203,Lists!B198:E787,4,FALSE))</f>
        <v>3339</v>
      </c>
      <c r="I203" s="163">
        <f t="shared" si="17"/>
        <v>363700</v>
      </c>
    </row>
    <row r="204" spans="1:9" x14ac:dyDescent="0.25">
      <c r="A204" s="164">
        <f t="shared" ref="A204:A267" si="18">IF(A203&lt;($A$8*12),A203+1,"")</f>
        <v>194</v>
      </c>
      <c r="B204" s="164">
        <f>IF(A204&gt;$A$8*12,"",VLOOKUP(A204,Lists!B199:E799,2,FALSE))</f>
        <v>17</v>
      </c>
      <c r="C204" s="164">
        <f>IF(A204&gt;$A$8*12,"",VLOOKUP(A204,Lists!$B$6:$D$606,3,FALSE))</f>
        <v>83</v>
      </c>
      <c r="D204" s="184">
        <f t="shared" ref="D204:D267" si="19">IF(A204&gt;$A$8*12,"",D203)</f>
        <v>0.05</v>
      </c>
      <c r="E204" s="163">
        <f t="shared" ref="E204:E267" si="20">IF(A204&gt;$A$8*12,"",+I203)</f>
        <v>363700</v>
      </c>
      <c r="F204" s="163">
        <f t="shared" ref="F204:F267" si="21">IF(A204&gt;$A$8*12,"",F203)</f>
        <v>0</v>
      </c>
      <c r="G204" s="163">
        <f t="shared" ref="G204:G267" si="22">IF(A204&gt;$A$8*12,"",ROUND((+E204+F204)*D204/12,0))</f>
        <v>1515</v>
      </c>
      <c r="H204" s="163">
        <f>IF(A204&gt;$A$8*12,"",VLOOKUP(A204,Lists!B199:E788,4,FALSE))</f>
        <v>3339</v>
      </c>
      <c r="I204" s="163">
        <f t="shared" ref="I204:I267" si="23">IF(A204&gt;$A$8*12,"",+E204+F204+G204-H204)</f>
        <v>361876</v>
      </c>
    </row>
    <row r="205" spans="1:9" x14ac:dyDescent="0.25">
      <c r="A205" s="164">
        <f t="shared" si="18"/>
        <v>195</v>
      </c>
      <c r="B205" s="164">
        <f>IF(A205&gt;$A$8*12,"",VLOOKUP(A205,Lists!B200:E800,2,FALSE))</f>
        <v>17</v>
      </c>
      <c r="C205" s="164">
        <f>IF(A205&gt;$A$8*12,"",VLOOKUP(A205,Lists!$B$6:$D$606,3,FALSE))</f>
        <v>83</v>
      </c>
      <c r="D205" s="184">
        <f t="shared" si="19"/>
        <v>0.05</v>
      </c>
      <c r="E205" s="163">
        <f t="shared" si="20"/>
        <v>361876</v>
      </c>
      <c r="F205" s="163">
        <f t="shared" si="21"/>
        <v>0</v>
      </c>
      <c r="G205" s="163">
        <f t="shared" si="22"/>
        <v>1508</v>
      </c>
      <c r="H205" s="163">
        <f>IF(A205&gt;$A$8*12,"",VLOOKUP(A205,Lists!B200:E789,4,FALSE))</f>
        <v>3339</v>
      </c>
      <c r="I205" s="163">
        <f t="shared" si="23"/>
        <v>360045</v>
      </c>
    </row>
    <row r="206" spans="1:9" x14ac:dyDescent="0.25">
      <c r="A206" s="164">
        <f t="shared" si="18"/>
        <v>196</v>
      </c>
      <c r="B206" s="164">
        <f>IF(A206&gt;$A$8*12,"",VLOOKUP(A206,Lists!B201:E801,2,FALSE))</f>
        <v>17</v>
      </c>
      <c r="C206" s="164">
        <f>IF(A206&gt;$A$8*12,"",VLOOKUP(A206,Lists!$B$6:$D$606,3,FALSE))</f>
        <v>83</v>
      </c>
      <c r="D206" s="184">
        <f t="shared" si="19"/>
        <v>0.05</v>
      </c>
      <c r="E206" s="163">
        <f t="shared" si="20"/>
        <v>360045</v>
      </c>
      <c r="F206" s="163">
        <f t="shared" si="21"/>
        <v>0</v>
      </c>
      <c r="G206" s="163">
        <f t="shared" si="22"/>
        <v>1500</v>
      </c>
      <c r="H206" s="163">
        <f>IF(A206&gt;$A$8*12,"",VLOOKUP(A206,Lists!B201:E790,4,FALSE))</f>
        <v>3339</v>
      </c>
      <c r="I206" s="163">
        <f t="shared" si="23"/>
        <v>358206</v>
      </c>
    </row>
    <row r="207" spans="1:9" x14ac:dyDescent="0.25">
      <c r="A207" s="164">
        <f t="shared" si="18"/>
        <v>197</v>
      </c>
      <c r="B207" s="164">
        <f>IF(A207&gt;$A$8*12,"",VLOOKUP(A207,Lists!B202:E802,2,FALSE))</f>
        <v>17</v>
      </c>
      <c r="C207" s="164">
        <f>IF(A207&gt;$A$8*12,"",VLOOKUP(A207,Lists!$B$6:$D$606,3,FALSE))</f>
        <v>83</v>
      </c>
      <c r="D207" s="184">
        <f t="shared" si="19"/>
        <v>0.05</v>
      </c>
      <c r="E207" s="163">
        <f t="shared" si="20"/>
        <v>358206</v>
      </c>
      <c r="F207" s="163">
        <f t="shared" si="21"/>
        <v>0</v>
      </c>
      <c r="G207" s="163">
        <f t="shared" si="22"/>
        <v>1493</v>
      </c>
      <c r="H207" s="163">
        <f>IF(A207&gt;$A$8*12,"",VLOOKUP(A207,Lists!B202:E791,4,FALSE))</f>
        <v>3339</v>
      </c>
      <c r="I207" s="163">
        <f t="shared" si="23"/>
        <v>356360</v>
      </c>
    </row>
    <row r="208" spans="1:9" x14ac:dyDescent="0.25">
      <c r="A208" s="164">
        <f t="shared" si="18"/>
        <v>198</v>
      </c>
      <c r="B208" s="164">
        <f>IF(A208&gt;$A$8*12,"",VLOOKUP(A208,Lists!B203:E803,2,FALSE))</f>
        <v>17</v>
      </c>
      <c r="C208" s="164">
        <f>IF(A208&gt;$A$8*12,"",VLOOKUP(A208,Lists!$B$6:$D$606,3,FALSE))</f>
        <v>83</v>
      </c>
      <c r="D208" s="184">
        <f t="shared" si="19"/>
        <v>0.05</v>
      </c>
      <c r="E208" s="163">
        <f t="shared" si="20"/>
        <v>356360</v>
      </c>
      <c r="F208" s="163">
        <f t="shared" si="21"/>
        <v>0</v>
      </c>
      <c r="G208" s="163">
        <f t="shared" si="22"/>
        <v>1485</v>
      </c>
      <c r="H208" s="163">
        <f>IF(A208&gt;$A$8*12,"",VLOOKUP(A208,Lists!B203:E792,4,FALSE))</f>
        <v>3339</v>
      </c>
      <c r="I208" s="163">
        <f t="shared" si="23"/>
        <v>354506</v>
      </c>
    </row>
    <row r="209" spans="1:9" x14ac:dyDescent="0.25">
      <c r="A209" s="164">
        <f t="shared" si="18"/>
        <v>199</v>
      </c>
      <c r="B209" s="164">
        <f>IF(A209&gt;$A$8*12,"",VLOOKUP(A209,Lists!B204:E804,2,FALSE))</f>
        <v>17</v>
      </c>
      <c r="C209" s="164">
        <f>IF(A209&gt;$A$8*12,"",VLOOKUP(A209,Lists!$B$6:$D$606,3,FALSE))</f>
        <v>83</v>
      </c>
      <c r="D209" s="184">
        <f t="shared" si="19"/>
        <v>0.05</v>
      </c>
      <c r="E209" s="163">
        <f t="shared" si="20"/>
        <v>354506</v>
      </c>
      <c r="F209" s="163">
        <f t="shared" si="21"/>
        <v>0</v>
      </c>
      <c r="G209" s="163">
        <f t="shared" si="22"/>
        <v>1477</v>
      </c>
      <c r="H209" s="163">
        <f>IF(A209&gt;$A$8*12,"",VLOOKUP(A209,Lists!B204:E793,4,FALSE))</f>
        <v>3339</v>
      </c>
      <c r="I209" s="163">
        <f t="shared" si="23"/>
        <v>352644</v>
      </c>
    </row>
    <row r="210" spans="1:9" x14ac:dyDescent="0.25">
      <c r="A210" s="164">
        <f t="shared" si="18"/>
        <v>200</v>
      </c>
      <c r="B210" s="164">
        <f>IF(A210&gt;$A$8*12,"",VLOOKUP(A210,Lists!B205:E805,2,FALSE))</f>
        <v>17</v>
      </c>
      <c r="C210" s="164">
        <f>IF(A210&gt;$A$8*12,"",VLOOKUP(A210,Lists!$B$6:$D$606,3,FALSE))</f>
        <v>83</v>
      </c>
      <c r="D210" s="184">
        <f t="shared" si="19"/>
        <v>0.05</v>
      </c>
      <c r="E210" s="163">
        <f t="shared" si="20"/>
        <v>352644</v>
      </c>
      <c r="F210" s="163">
        <f t="shared" si="21"/>
        <v>0</v>
      </c>
      <c r="G210" s="163">
        <f t="shared" si="22"/>
        <v>1469</v>
      </c>
      <c r="H210" s="163">
        <f>IF(A210&gt;$A$8*12,"",VLOOKUP(A210,Lists!B205:E794,4,FALSE))</f>
        <v>3339</v>
      </c>
      <c r="I210" s="163">
        <f t="shared" si="23"/>
        <v>350774</v>
      </c>
    </row>
    <row r="211" spans="1:9" x14ac:dyDescent="0.25">
      <c r="A211" s="164">
        <f t="shared" si="18"/>
        <v>201</v>
      </c>
      <c r="B211" s="164">
        <f>IF(A211&gt;$A$8*12,"",VLOOKUP(A211,Lists!B206:E806,2,FALSE))</f>
        <v>17</v>
      </c>
      <c r="C211" s="164">
        <f>IF(A211&gt;$A$8*12,"",VLOOKUP(A211,Lists!$B$6:$D$606,3,FALSE))</f>
        <v>83</v>
      </c>
      <c r="D211" s="184">
        <f t="shared" si="19"/>
        <v>0.05</v>
      </c>
      <c r="E211" s="163">
        <f t="shared" si="20"/>
        <v>350774</v>
      </c>
      <c r="F211" s="163">
        <f t="shared" si="21"/>
        <v>0</v>
      </c>
      <c r="G211" s="163">
        <f t="shared" si="22"/>
        <v>1462</v>
      </c>
      <c r="H211" s="163">
        <f>IF(A211&gt;$A$8*12,"",VLOOKUP(A211,Lists!B206:E795,4,FALSE))</f>
        <v>3339</v>
      </c>
      <c r="I211" s="163">
        <f t="shared" si="23"/>
        <v>348897</v>
      </c>
    </row>
    <row r="212" spans="1:9" x14ac:dyDescent="0.25">
      <c r="A212" s="164">
        <f t="shared" si="18"/>
        <v>202</v>
      </c>
      <c r="B212" s="164">
        <f>IF(A212&gt;$A$8*12,"",VLOOKUP(A212,Lists!B207:E807,2,FALSE))</f>
        <v>17</v>
      </c>
      <c r="C212" s="164">
        <f>IF(A212&gt;$A$8*12,"",VLOOKUP(A212,Lists!$B$6:$D$606,3,FALSE))</f>
        <v>83</v>
      </c>
      <c r="D212" s="184">
        <f t="shared" si="19"/>
        <v>0.05</v>
      </c>
      <c r="E212" s="163">
        <f t="shared" si="20"/>
        <v>348897</v>
      </c>
      <c r="F212" s="163">
        <f t="shared" si="21"/>
        <v>0</v>
      </c>
      <c r="G212" s="163">
        <f t="shared" si="22"/>
        <v>1454</v>
      </c>
      <c r="H212" s="163">
        <f>IF(A212&gt;$A$8*12,"",VLOOKUP(A212,Lists!B207:E796,4,FALSE))</f>
        <v>3339</v>
      </c>
      <c r="I212" s="163">
        <f t="shared" si="23"/>
        <v>347012</v>
      </c>
    </row>
    <row r="213" spans="1:9" x14ac:dyDescent="0.25">
      <c r="A213" s="164">
        <f t="shared" si="18"/>
        <v>203</v>
      </c>
      <c r="B213" s="164">
        <f>IF(A213&gt;$A$8*12,"",VLOOKUP(A213,Lists!B208:E808,2,FALSE))</f>
        <v>17</v>
      </c>
      <c r="C213" s="164">
        <f>IF(A213&gt;$A$8*12,"",VLOOKUP(A213,Lists!$B$6:$D$606,3,FALSE))</f>
        <v>83</v>
      </c>
      <c r="D213" s="184">
        <f t="shared" si="19"/>
        <v>0.05</v>
      </c>
      <c r="E213" s="163">
        <f t="shared" si="20"/>
        <v>347012</v>
      </c>
      <c r="F213" s="163">
        <f t="shared" si="21"/>
        <v>0</v>
      </c>
      <c r="G213" s="163">
        <f t="shared" si="22"/>
        <v>1446</v>
      </c>
      <c r="H213" s="163">
        <f>IF(A213&gt;$A$8*12,"",VLOOKUP(A213,Lists!B208:E797,4,FALSE))</f>
        <v>3339</v>
      </c>
      <c r="I213" s="163">
        <f t="shared" si="23"/>
        <v>345119</v>
      </c>
    </row>
    <row r="214" spans="1:9" x14ac:dyDescent="0.25">
      <c r="A214" s="164">
        <f t="shared" si="18"/>
        <v>204</v>
      </c>
      <c r="B214" s="164">
        <f>IF(A214&gt;$A$8*12,"",VLOOKUP(A214,Lists!B209:E809,2,FALSE))</f>
        <v>17</v>
      </c>
      <c r="C214" s="164">
        <f>IF(A214&gt;$A$8*12,"",VLOOKUP(A214,Lists!$B$6:$D$606,3,FALSE))</f>
        <v>83</v>
      </c>
      <c r="D214" s="184">
        <f t="shared" si="19"/>
        <v>0.05</v>
      </c>
      <c r="E214" s="163">
        <f t="shared" si="20"/>
        <v>345119</v>
      </c>
      <c r="F214" s="163">
        <f t="shared" si="21"/>
        <v>0</v>
      </c>
      <c r="G214" s="163">
        <f t="shared" si="22"/>
        <v>1438</v>
      </c>
      <c r="H214" s="163">
        <f>IF(A214&gt;$A$8*12,"",VLOOKUP(A214,Lists!B209:E798,4,FALSE))</f>
        <v>3339</v>
      </c>
      <c r="I214" s="163">
        <f t="shared" si="23"/>
        <v>343218</v>
      </c>
    </row>
    <row r="215" spans="1:9" x14ac:dyDescent="0.25">
      <c r="A215" s="164">
        <f t="shared" si="18"/>
        <v>205</v>
      </c>
      <c r="B215" s="164">
        <f>IF(A215&gt;$A$8*12,"",VLOOKUP(A215,Lists!B210:E810,2,FALSE))</f>
        <v>18</v>
      </c>
      <c r="C215" s="164">
        <f>IF(A215&gt;$A$8*12,"",VLOOKUP(A215,Lists!$B$6:$D$606,3,FALSE))</f>
        <v>84</v>
      </c>
      <c r="D215" s="184">
        <f t="shared" si="19"/>
        <v>0.05</v>
      </c>
      <c r="E215" s="163">
        <f t="shared" si="20"/>
        <v>343218</v>
      </c>
      <c r="F215" s="163">
        <f t="shared" si="21"/>
        <v>0</v>
      </c>
      <c r="G215" s="163">
        <f t="shared" si="22"/>
        <v>1430</v>
      </c>
      <c r="H215" s="163">
        <f>IF(A215&gt;$A$8*12,"",VLOOKUP(A215,Lists!B210:E799,4,FALSE))</f>
        <v>3439</v>
      </c>
      <c r="I215" s="163">
        <f t="shared" si="23"/>
        <v>341209</v>
      </c>
    </row>
    <row r="216" spans="1:9" x14ac:dyDescent="0.25">
      <c r="A216" s="164">
        <f t="shared" si="18"/>
        <v>206</v>
      </c>
      <c r="B216" s="164">
        <f>IF(A216&gt;$A$8*12,"",VLOOKUP(A216,Lists!B211:E811,2,FALSE))</f>
        <v>18</v>
      </c>
      <c r="C216" s="164">
        <f>IF(A216&gt;$A$8*12,"",VLOOKUP(A216,Lists!$B$6:$D$606,3,FALSE))</f>
        <v>84</v>
      </c>
      <c r="D216" s="184">
        <f t="shared" si="19"/>
        <v>0.05</v>
      </c>
      <c r="E216" s="163">
        <f t="shared" si="20"/>
        <v>341209</v>
      </c>
      <c r="F216" s="163">
        <f t="shared" si="21"/>
        <v>0</v>
      </c>
      <c r="G216" s="163">
        <f t="shared" si="22"/>
        <v>1422</v>
      </c>
      <c r="H216" s="163">
        <f>IF(A216&gt;$A$8*12,"",VLOOKUP(A216,Lists!B211:E800,4,FALSE))</f>
        <v>3439</v>
      </c>
      <c r="I216" s="163">
        <f t="shared" si="23"/>
        <v>339192</v>
      </c>
    </row>
    <row r="217" spans="1:9" x14ac:dyDescent="0.25">
      <c r="A217" s="164">
        <f t="shared" si="18"/>
        <v>207</v>
      </c>
      <c r="B217" s="164">
        <f>IF(A217&gt;$A$8*12,"",VLOOKUP(A217,Lists!B212:E812,2,FALSE))</f>
        <v>18</v>
      </c>
      <c r="C217" s="164">
        <f>IF(A217&gt;$A$8*12,"",VLOOKUP(A217,Lists!$B$6:$D$606,3,FALSE))</f>
        <v>84</v>
      </c>
      <c r="D217" s="184">
        <f t="shared" si="19"/>
        <v>0.05</v>
      </c>
      <c r="E217" s="163">
        <f t="shared" si="20"/>
        <v>339192</v>
      </c>
      <c r="F217" s="163">
        <f t="shared" si="21"/>
        <v>0</v>
      </c>
      <c r="G217" s="163">
        <f t="shared" si="22"/>
        <v>1413</v>
      </c>
      <c r="H217" s="163">
        <f>IF(A217&gt;$A$8*12,"",VLOOKUP(A217,Lists!B212:E801,4,FALSE))</f>
        <v>3439</v>
      </c>
      <c r="I217" s="163">
        <f t="shared" si="23"/>
        <v>337166</v>
      </c>
    </row>
    <row r="218" spans="1:9" x14ac:dyDescent="0.25">
      <c r="A218" s="164">
        <f t="shared" si="18"/>
        <v>208</v>
      </c>
      <c r="B218" s="164">
        <f>IF(A218&gt;$A$8*12,"",VLOOKUP(A218,Lists!B213:E813,2,FALSE))</f>
        <v>18</v>
      </c>
      <c r="C218" s="164">
        <f>IF(A218&gt;$A$8*12,"",VLOOKUP(A218,Lists!$B$6:$D$606,3,FALSE))</f>
        <v>84</v>
      </c>
      <c r="D218" s="184">
        <f t="shared" si="19"/>
        <v>0.05</v>
      </c>
      <c r="E218" s="163">
        <f t="shared" si="20"/>
        <v>337166</v>
      </c>
      <c r="F218" s="163">
        <f t="shared" si="21"/>
        <v>0</v>
      </c>
      <c r="G218" s="163">
        <f t="shared" si="22"/>
        <v>1405</v>
      </c>
      <c r="H218" s="163">
        <f>IF(A218&gt;$A$8*12,"",VLOOKUP(A218,Lists!B213:E802,4,FALSE))</f>
        <v>3439</v>
      </c>
      <c r="I218" s="163">
        <f t="shared" si="23"/>
        <v>335132</v>
      </c>
    </row>
    <row r="219" spans="1:9" x14ac:dyDescent="0.25">
      <c r="A219" s="164">
        <f t="shared" si="18"/>
        <v>209</v>
      </c>
      <c r="B219" s="164">
        <f>IF(A219&gt;$A$8*12,"",VLOOKUP(A219,Lists!B214:E814,2,FALSE))</f>
        <v>18</v>
      </c>
      <c r="C219" s="164">
        <f>IF(A219&gt;$A$8*12,"",VLOOKUP(A219,Lists!$B$6:$D$606,3,FALSE))</f>
        <v>84</v>
      </c>
      <c r="D219" s="184">
        <f t="shared" si="19"/>
        <v>0.05</v>
      </c>
      <c r="E219" s="163">
        <f t="shared" si="20"/>
        <v>335132</v>
      </c>
      <c r="F219" s="163">
        <f t="shared" si="21"/>
        <v>0</v>
      </c>
      <c r="G219" s="163">
        <f t="shared" si="22"/>
        <v>1396</v>
      </c>
      <c r="H219" s="163">
        <f>IF(A219&gt;$A$8*12,"",VLOOKUP(A219,Lists!B214:E803,4,FALSE))</f>
        <v>3439</v>
      </c>
      <c r="I219" s="163">
        <f t="shared" si="23"/>
        <v>333089</v>
      </c>
    </row>
    <row r="220" spans="1:9" x14ac:dyDescent="0.25">
      <c r="A220" s="164">
        <f t="shared" si="18"/>
        <v>210</v>
      </c>
      <c r="B220" s="164">
        <f>IF(A220&gt;$A$8*12,"",VLOOKUP(A220,Lists!B215:E815,2,FALSE))</f>
        <v>18</v>
      </c>
      <c r="C220" s="164">
        <f>IF(A220&gt;$A$8*12,"",VLOOKUP(A220,Lists!$B$6:$D$606,3,FALSE))</f>
        <v>84</v>
      </c>
      <c r="D220" s="184">
        <f t="shared" si="19"/>
        <v>0.05</v>
      </c>
      <c r="E220" s="163">
        <f t="shared" si="20"/>
        <v>333089</v>
      </c>
      <c r="F220" s="163">
        <f t="shared" si="21"/>
        <v>0</v>
      </c>
      <c r="G220" s="163">
        <f t="shared" si="22"/>
        <v>1388</v>
      </c>
      <c r="H220" s="163">
        <f>IF(A220&gt;$A$8*12,"",VLOOKUP(A220,Lists!B215:E804,4,FALSE))</f>
        <v>3439</v>
      </c>
      <c r="I220" s="163">
        <f t="shared" si="23"/>
        <v>331038</v>
      </c>
    </row>
    <row r="221" spans="1:9" x14ac:dyDescent="0.25">
      <c r="A221" s="164">
        <f t="shared" si="18"/>
        <v>211</v>
      </c>
      <c r="B221" s="164">
        <f>IF(A221&gt;$A$8*12,"",VLOOKUP(A221,Lists!B216:E816,2,FALSE))</f>
        <v>18</v>
      </c>
      <c r="C221" s="164">
        <f>IF(A221&gt;$A$8*12,"",VLOOKUP(A221,Lists!$B$6:$D$606,3,FALSE))</f>
        <v>84</v>
      </c>
      <c r="D221" s="184">
        <f t="shared" si="19"/>
        <v>0.05</v>
      </c>
      <c r="E221" s="163">
        <f t="shared" si="20"/>
        <v>331038</v>
      </c>
      <c r="F221" s="163">
        <f t="shared" si="21"/>
        <v>0</v>
      </c>
      <c r="G221" s="163">
        <f t="shared" si="22"/>
        <v>1379</v>
      </c>
      <c r="H221" s="163">
        <f>IF(A221&gt;$A$8*12,"",VLOOKUP(A221,Lists!B216:E805,4,FALSE))</f>
        <v>3439</v>
      </c>
      <c r="I221" s="163">
        <f t="shared" si="23"/>
        <v>328978</v>
      </c>
    </row>
    <row r="222" spans="1:9" x14ac:dyDescent="0.25">
      <c r="A222" s="164">
        <f t="shared" si="18"/>
        <v>212</v>
      </c>
      <c r="B222" s="164">
        <f>IF(A222&gt;$A$8*12,"",VLOOKUP(A222,Lists!B217:E817,2,FALSE))</f>
        <v>18</v>
      </c>
      <c r="C222" s="164">
        <f>IF(A222&gt;$A$8*12,"",VLOOKUP(A222,Lists!$B$6:$D$606,3,FALSE))</f>
        <v>84</v>
      </c>
      <c r="D222" s="184">
        <f t="shared" si="19"/>
        <v>0.05</v>
      </c>
      <c r="E222" s="163">
        <f t="shared" si="20"/>
        <v>328978</v>
      </c>
      <c r="F222" s="163">
        <f t="shared" si="21"/>
        <v>0</v>
      </c>
      <c r="G222" s="163">
        <f t="shared" si="22"/>
        <v>1371</v>
      </c>
      <c r="H222" s="163">
        <f>IF(A222&gt;$A$8*12,"",VLOOKUP(A222,Lists!B217:E806,4,FALSE))</f>
        <v>3439</v>
      </c>
      <c r="I222" s="163">
        <f t="shared" si="23"/>
        <v>326910</v>
      </c>
    </row>
    <row r="223" spans="1:9" x14ac:dyDescent="0.25">
      <c r="A223" s="164">
        <f t="shared" si="18"/>
        <v>213</v>
      </c>
      <c r="B223" s="164">
        <f>IF(A223&gt;$A$8*12,"",VLOOKUP(A223,Lists!B218:E818,2,FALSE))</f>
        <v>18</v>
      </c>
      <c r="C223" s="164">
        <f>IF(A223&gt;$A$8*12,"",VLOOKUP(A223,Lists!$B$6:$D$606,3,FALSE))</f>
        <v>84</v>
      </c>
      <c r="D223" s="184">
        <f t="shared" si="19"/>
        <v>0.05</v>
      </c>
      <c r="E223" s="163">
        <f t="shared" si="20"/>
        <v>326910</v>
      </c>
      <c r="F223" s="163">
        <f t="shared" si="21"/>
        <v>0</v>
      </c>
      <c r="G223" s="163">
        <f t="shared" si="22"/>
        <v>1362</v>
      </c>
      <c r="H223" s="163">
        <f>IF(A223&gt;$A$8*12,"",VLOOKUP(A223,Lists!B218:E807,4,FALSE))</f>
        <v>3439</v>
      </c>
      <c r="I223" s="163">
        <f t="shared" si="23"/>
        <v>324833</v>
      </c>
    </row>
    <row r="224" spans="1:9" x14ac:dyDescent="0.25">
      <c r="A224" s="164">
        <f t="shared" si="18"/>
        <v>214</v>
      </c>
      <c r="B224" s="164">
        <f>IF(A224&gt;$A$8*12,"",VLOOKUP(A224,Lists!B219:E819,2,FALSE))</f>
        <v>18</v>
      </c>
      <c r="C224" s="164">
        <f>IF(A224&gt;$A$8*12,"",VLOOKUP(A224,Lists!$B$6:$D$606,3,FALSE))</f>
        <v>84</v>
      </c>
      <c r="D224" s="184">
        <f t="shared" si="19"/>
        <v>0.05</v>
      </c>
      <c r="E224" s="163">
        <f t="shared" si="20"/>
        <v>324833</v>
      </c>
      <c r="F224" s="163">
        <f t="shared" si="21"/>
        <v>0</v>
      </c>
      <c r="G224" s="163">
        <f t="shared" si="22"/>
        <v>1353</v>
      </c>
      <c r="H224" s="163">
        <f>IF(A224&gt;$A$8*12,"",VLOOKUP(A224,Lists!B219:E808,4,FALSE))</f>
        <v>3439</v>
      </c>
      <c r="I224" s="163">
        <f t="shared" si="23"/>
        <v>322747</v>
      </c>
    </row>
    <row r="225" spans="1:9" x14ac:dyDescent="0.25">
      <c r="A225" s="164">
        <f t="shared" si="18"/>
        <v>215</v>
      </c>
      <c r="B225" s="164">
        <f>IF(A225&gt;$A$8*12,"",VLOOKUP(A225,Lists!B220:E820,2,FALSE))</f>
        <v>18</v>
      </c>
      <c r="C225" s="164">
        <f>IF(A225&gt;$A$8*12,"",VLOOKUP(A225,Lists!$B$6:$D$606,3,FALSE))</f>
        <v>84</v>
      </c>
      <c r="D225" s="184">
        <f t="shared" si="19"/>
        <v>0.05</v>
      </c>
      <c r="E225" s="163">
        <f t="shared" si="20"/>
        <v>322747</v>
      </c>
      <c r="F225" s="163">
        <f t="shared" si="21"/>
        <v>0</v>
      </c>
      <c r="G225" s="163">
        <f t="shared" si="22"/>
        <v>1345</v>
      </c>
      <c r="H225" s="163">
        <f>IF(A225&gt;$A$8*12,"",VLOOKUP(A225,Lists!B220:E809,4,FALSE))</f>
        <v>3439</v>
      </c>
      <c r="I225" s="163">
        <f t="shared" si="23"/>
        <v>320653</v>
      </c>
    </row>
    <row r="226" spans="1:9" x14ac:dyDescent="0.25">
      <c r="A226" s="164">
        <f t="shared" si="18"/>
        <v>216</v>
      </c>
      <c r="B226" s="164">
        <f>IF(A226&gt;$A$8*12,"",VLOOKUP(A226,Lists!B221:E821,2,FALSE))</f>
        <v>18</v>
      </c>
      <c r="C226" s="164">
        <f>IF(A226&gt;$A$8*12,"",VLOOKUP(A226,Lists!$B$6:$D$606,3,FALSE))</f>
        <v>84</v>
      </c>
      <c r="D226" s="184">
        <f t="shared" si="19"/>
        <v>0.05</v>
      </c>
      <c r="E226" s="163">
        <f t="shared" si="20"/>
        <v>320653</v>
      </c>
      <c r="F226" s="163">
        <f t="shared" si="21"/>
        <v>0</v>
      </c>
      <c r="G226" s="163">
        <f t="shared" si="22"/>
        <v>1336</v>
      </c>
      <c r="H226" s="163">
        <f>IF(A226&gt;$A$8*12,"",VLOOKUP(A226,Lists!B221:E810,4,FALSE))</f>
        <v>3439</v>
      </c>
      <c r="I226" s="163">
        <f t="shared" si="23"/>
        <v>318550</v>
      </c>
    </row>
    <row r="227" spans="1:9" x14ac:dyDescent="0.25">
      <c r="A227" s="164">
        <f t="shared" si="18"/>
        <v>217</v>
      </c>
      <c r="B227" s="164">
        <f>IF(A227&gt;$A$8*12,"",VLOOKUP(A227,Lists!B222:E822,2,FALSE))</f>
        <v>19</v>
      </c>
      <c r="C227" s="164">
        <f>IF(A227&gt;$A$8*12,"",VLOOKUP(A227,Lists!$B$6:$D$606,3,FALSE))</f>
        <v>85</v>
      </c>
      <c r="D227" s="184">
        <f t="shared" si="19"/>
        <v>0.05</v>
      </c>
      <c r="E227" s="163">
        <f t="shared" si="20"/>
        <v>318550</v>
      </c>
      <c r="F227" s="163">
        <f t="shared" si="21"/>
        <v>0</v>
      </c>
      <c r="G227" s="163">
        <f t="shared" si="22"/>
        <v>1327</v>
      </c>
      <c r="H227" s="163">
        <f>IF(A227&gt;$A$8*12,"",VLOOKUP(A227,Lists!B222:E811,4,FALSE))</f>
        <v>3542</v>
      </c>
      <c r="I227" s="163">
        <f t="shared" si="23"/>
        <v>316335</v>
      </c>
    </row>
    <row r="228" spans="1:9" x14ac:dyDescent="0.25">
      <c r="A228" s="164">
        <f t="shared" si="18"/>
        <v>218</v>
      </c>
      <c r="B228" s="164">
        <f>IF(A228&gt;$A$8*12,"",VLOOKUP(A228,Lists!B223:E823,2,FALSE))</f>
        <v>19</v>
      </c>
      <c r="C228" s="164">
        <f>IF(A228&gt;$A$8*12,"",VLOOKUP(A228,Lists!$B$6:$D$606,3,FALSE))</f>
        <v>85</v>
      </c>
      <c r="D228" s="184">
        <f t="shared" si="19"/>
        <v>0.05</v>
      </c>
      <c r="E228" s="163">
        <f t="shared" si="20"/>
        <v>316335</v>
      </c>
      <c r="F228" s="163">
        <f t="shared" si="21"/>
        <v>0</v>
      </c>
      <c r="G228" s="163">
        <f t="shared" si="22"/>
        <v>1318</v>
      </c>
      <c r="H228" s="163">
        <f>IF(A228&gt;$A$8*12,"",VLOOKUP(A228,Lists!B223:E812,4,FALSE))</f>
        <v>3542</v>
      </c>
      <c r="I228" s="163">
        <f t="shared" si="23"/>
        <v>314111</v>
      </c>
    </row>
    <row r="229" spans="1:9" x14ac:dyDescent="0.25">
      <c r="A229" s="164">
        <f t="shared" si="18"/>
        <v>219</v>
      </c>
      <c r="B229" s="164">
        <f>IF(A229&gt;$A$8*12,"",VLOOKUP(A229,Lists!B224:E824,2,FALSE))</f>
        <v>19</v>
      </c>
      <c r="C229" s="164">
        <f>IF(A229&gt;$A$8*12,"",VLOOKUP(A229,Lists!$B$6:$D$606,3,FALSE))</f>
        <v>85</v>
      </c>
      <c r="D229" s="184">
        <f t="shared" si="19"/>
        <v>0.05</v>
      </c>
      <c r="E229" s="163">
        <f t="shared" si="20"/>
        <v>314111</v>
      </c>
      <c r="F229" s="163">
        <f t="shared" si="21"/>
        <v>0</v>
      </c>
      <c r="G229" s="163">
        <f t="shared" si="22"/>
        <v>1309</v>
      </c>
      <c r="H229" s="163">
        <f>IF(A229&gt;$A$8*12,"",VLOOKUP(A229,Lists!B224:E813,4,FALSE))</f>
        <v>3542</v>
      </c>
      <c r="I229" s="163">
        <f t="shared" si="23"/>
        <v>311878</v>
      </c>
    </row>
    <row r="230" spans="1:9" x14ac:dyDescent="0.25">
      <c r="A230" s="164">
        <f t="shared" si="18"/>
        <v>220</v>
      </c>
      <c r="B230" s="164">
        <f>IF(A230&gt;$A$8*12,"",VLOOKUP(A230,Lists!B225:E825,2,FALSE))</f>
        <v>19</v>
      </c>
      <c r="C230" s="164">
        <f>IF(A230&gt;$A$8*12,"",VLOOKUP(A230,Lists!$B$6:$D$606,3,FALSE))</f>
        <v>85</v>
      </c>
      <c r="D230" s="184">
        <f t="shared" si="19"/>
        <v>0.05</v>
      </c>
      <c r="E230" s="163">
        <f t="shared" si="20"/>
        <v>311878</v>
      </c>
      <c r="F230" s="163">
        <f t="shared" si="21"/>
        <v>0</v>
      </c>
      <c r="G230" s="163">
        <f t="shared" si="22"/>
        <v>1299</v>
      </c>
      <c r="H230" s="163">
        <f>IF(A230&gt;$A$8*12,"",VLOOKUP(A230,Lists!B225:E814,4,FALSE))</f>
        <v>3542</v>
      </c>
      <c r="I230" s="163">
        <f t="shared" si="23"/>
        <v>309635</v>
      </c>
    </row>
    <row r="231" spans="1:9" x14ac:dyDescent="0.25">
      <c r="A231" s="164">
        <f t="shared" si="18"/>
        <v>221</v>
      </c>
      <c r="B231" s="164">
        <f>IF(A231&gt;$A$8*12,"",VLOOKUP(A231,Lists!B226:E826,2,FALSE))</f>
        <v>19</v>
      </c>
      <c r="C231" s="164">
        <f>IF(A231&gt;$A$8*12,"",VLOOKUP(A231,Lists!$B$6:$D$606,3,FALSE))</f>
        <v>85</v>
      </c>
      <c r="D231" s="184">
        <f t="shared" si="19"/>
        <v>0.05</v>
      </c>
      <c r="E231" s="163">
        <f t="shared" si="20"/>
        <v>309635</v>
      </c>
      <c r="F231" s="163">
        <f t="shared" si="21"/>
        <v>0</v>
      </c>
      <c r="G231" s="163">
        <f t="shared" si="22"/>
        <v>1290</v>
      </c>
      <c r="H231" s="163">
        <f>IF(A231&gt;$A$8*12,"",VLOOKUP(A231,Lists!B226:E815,4,FALSE))</f>
        <v>3542</v>
      </c>
      <c r="I231" s="163">
        <f t="shared" si="23"/>
        <v>307383</v>
      </c>
    </row>
    <row r="232" spans="1:9" x14ac:dyDescent="0.25">
      <c r="A232" s="164">
        <f t="shared" si="18"/>
        <v>222</v>
      </c>
      <c r="B232" s="164">
        <f>IF(A232&gt;$A$8*12,"",VLOOKUP(A232,Lists!B227:E827,2,FALSE))</f>
        <v>19</v>
      </c>
      <c r="C232" s="164">
        <f>IF(A232&gt;$A$8*12,"",VLOOKUP(A232,Lists!$B$6:$D$606,3,FALSE))</f>
        <v>85</v>
      </c>
      <c r="D232" s="184">
        <f t="shared" si="19"/>
        <v>0.05</v>
      </c>
      <c r="E232" s="163">
        <f t="shared" si="20"/>
        <v>307383</v>
      </c>
      <c r="F232" s="163">
        <f t="shared" si="21"/>
        <v>0</v>
      </c>
      <c r="G232" s="163">
        <f t="shared" si="22"/>
        <v>1281</v>
      </c>
      <c r="H232" s="163">
        <f>IF(A232&gt;$A$8*12,"",VLOOKUP(A232,Lists!B227:E816,4,FALSE))</f>
        <v>3542</v>
      </c>
      <c r="I232" s="163">
        <f t="shared" si="23"/>
        <v>305122</v>
      </c>
    </row>
    <row r="233" spans="1:9" x14ac:dyDescent="0.25">
      <c r="A233" s="164">
        <f t="shared" si="18"/>
        <v>223</v>
      </c>
      <c r="B233" s="164">
        <f>IF(A233&gt;$A$8*12,"",VLOOKUP(A233,Lists!B228:E828,2,FALSE))</f>
        <v>19</v>
      </c>
      <c r="C233" s="164">
        <f>IF(A233&gt;$A$8*12,"",VLOOKUP(A233,Lists!$B$6:$D$606,3,FALSE))</f>
        <v>85</v>
      </c>
      <c r="D233" s="184">
        <f t="shared" si="19"/>
        <v>0.05</v>
      </c>
      <c r="E233" s="163">
        <f t="shared" si="20"/>
        <v>305122</v>
      </c>
      <c r="F233" s="163">
        <f t="shared" si="21"/>
        <v>0</v>
      </c>
      <c r="G233" s="163">
        <f t="shared" si="22"/>
        <v>1271</v>
      </c>
      <c r="H233" s="163">
        <f>IF(A233&gt;$A$8*12,"",VLOOKUP(A233,Lists!B228:E817,4,FALSE))</f>
        <v>3542</v>
      </c>
      <c r="I233" s="163">
        <f t="shared" si="23"/>
        <v>302851</v>
      </c>
    </row>
    <row r="234" spans="1:9" x14ac:dyDescent="0.25">
      <c r="A234" s="164">
        <f t="shared" si="18"/>
        <v>224</v>
      </c>
      <c r="B234" s="164">
        <f>IF(A234&gt;$A$8*12,"",VLOOKUP(A234,Lists!B229:E829,2,FALSE))</f>
        <v>19</v>
      </c>
      <c r="C234" s="164">
        <f>IF(A234&gt;$A$8*12,"",VLOOKUP(A234,Lists!$B$6:$D$606,3,FALSE))</f>
        <v>85</v>
      </c>
      <c r="D234" s="184">
        <f t="shared" si="19"/>
        <v>0.05</v>
      </c>
      <c r="E234" s="163">
        <f t="shared" si="20"/>
        <v>302851</v>
      </c>
      <c r="F234" s="163">
        <f t="shared" si="21"/>
        <v>0</v>
      </c>
      <c r="G234" s="163">
        <f t="shared" si="22"/>
        <v>1262</v>
      </c>
      <c r="H234" s="163">
        <f>IF(A234&gt;$A$8*12,"",VLOOKUP(A234,Lists!B229:E818,4,FALSE))</f>
        <v>3542</v>
      </c>
      <c r="I234" s="163">
        <f t="shared" si="23"/>
        <v>300571</v>
      </c>
    </row>
    <row r="235" spans="1:9" x14ac:dyDescent="0.25">
      <c r="A235" s="164">
        <f t="shared" si="18"/>
        <v>225</v>
      </c>
      <c r="B235" s="164">
        <f>IF(A235&gt;$A$8*12,"",VLOOKUP(A235,Lists!B230:E830,2,FALSE))</f>
        <v>19</v>
      </c>
      <c r="C235" s="164">
        <f>IF(A235&gt;$A$8*12,"",VLOOKUP(A235,Lists!$B$6:$D$606,3,FALSE))</f>
        <v>85</v>
      </c>
      <c r="D235" s="184">
        <f t="shared" si="19"/>
        <v>0.05</v>
      </c>
      <c r="E235" s="163">
        <f t="shared" si="20"/>
        <v>300571</v>
      </c>
      <c r="F235" s="163">
        <f t="shared" si="21"/>
        <v>0</v>
      </c>
      <c r="G235" s="163">
        <f t="shared" si="22"/>
        <v>1252</v>
      </c>
      <c r="H235" s="163">
        <f>IF(A235&gt;$A$8*12,"",VLOOKUP(A235,Lists!B230:E819,4,FALSE))</f>
        <v>3542</v>
      </c>
      <c r="I235" s="163">
        <f t="shared" si="23"/>
        <v>298281</v>
      </c>
    </row>
    <row r="236" spans="1:9" x14ac:dyDescent="0.25">
      <c r="A236" s="164">
        <f t="shared" si="18"/>
        <v>226</v>
      </c>
      <c r="B236" s="164">
        <f>IF(A236&gt;$A$8*12,"",VLOOKUP(A236,Lists!B231:E831,2,FALSE))</f>
        <v>19</v>
      </c>
      <c r="C236" s="164">
        <f>IF(A236&gt;$A$8*12,"",VLOOKUP(A236,Lists!$B$6:$D$606,3,FALSE))</f>
        <v>85</v>
      </c>
      <c r="D236" s="184">
        <f t="shared" si="19"/>
        <v>0.05</v>
      </c>
      <c r="E236" s="163">
        <f t="shared" si="20"/>
        <v>298281</v>
      </c>
      <c r="F236" s="163">
        <f t="shared" si="21"/>
        <v>0</v>
      </c>
      <c r="G236" s="163">
        <f t="shared" si="22"/>
        <v>1243</v>
      </c>
      <c r="H236" s="163">
        <f>IF(A236&gt;$A$8*12,"",VLOOKUP(A236,Lists!B231:E820,4,FALSE))</f>
        <v>3542</v>
      </c>
      <c r="I236" s="163">
        <f t="shared" si="23"/>
        <v>295982</v>
      </c>
    </row>
    <row r="237" spans="1:9" x14ac:dyDescent="0.25">
      <c r="A237" s="164">
        <f t="shared" si="18"/>
        <v>227</v>
      </c>
      <c r="B237" s="164">
        <f>IF(A237&gt;$A$8*12,"",VLOOKUP(A237,Lists!B232:E832,2,FALSE))</f>
        <v>19</v>
      </c>
      <c r="C237" s="164">
        <f>IF(A237&gt;$A$8*12,"",VLOOKUP(A237,Lists!$B$6:$D$606,3,FALSE))</f>
        <v>85</v>
      </c>
      <c r="D237" s="184">
        <f t="shared" si="19"/>
        <v>0.05</v>
      </c>
      <c r="E237" s="163">
        <f t="shared" si="20"/>
        <v>295982</v>
      </c>
      <c r="F237" s="163">
        <f t="shared" si="21"/>
        <v>0</v>
      </c>
      <c r="G237" s="163">
        <f t="shared" si="22"/>
        <v>1233</v>
      </c>
      <c r="H237" s="163">
        <f>IF(A237&gt;$A$8*12,"",VLOOKUP(A237,Lists!B232:E821,4,FALSE))</f>
        <v>3542</v>
      </c>
      <c r="I237" s="163">
        <f t="shared" si="23"/>
        <v>293673</v>
      </c>
    </row>
    <row r="238" spans="1:9" x14ac:dyDescent="0.25">
      <c r="A238" s="164">
        <f t="shared" si="18"/>
        <v>228</v>
      </c>
      <c r="B238" s="164">
        <f>IF(A238&gt;$A$8*12,"",VLOOKUP(A238,Lists!B233:E833,2,FALSE))</f>
        <v>19</v>
      </c>
      <c r="C238" s="164">
        <f>IF(A238&gt;$A$8*12,"",VLOOKUP(A238,Lists!$B$6:$D$606,3,FALSE))</f>
        <v>85</v>
      </c>
      <c r="D238" s="184">
        <f t="shared" si="19"/>
        <v>0.05</v>
      </c>
      <c r="E238" s="163">
        <f t="shared" si="20"/>
        <v>293673</v>
      </c>
      <c r="F238" s="163">
        <f t="shared" si="21"/>
        <v>0</v>
      </c>
      <c r="G238" s="163">
        <f t="shared" si="22"/>
        <v>1224</v>
      </c>
      <c r="H238" s="163">
        <f>IF(A238&gt;$A$8*12,"",VLOOKUP(A238,Lists!B233:E822,4,FALSE))</f>
        <v>3542</v>
      </c>
      <c r="I238" s="163">
        <f t="shared" si="23"/>
        <v>291355</v>
      </c>
    </row>
    <row r="239" spans="1:9" x14ac:dyDescent="0.25">
      <c r="A239" s="164">
        <f t="shared" si="18"/>
        <v>229</v>
      </c>
      <c r="B239" s="164">
        <f>IF(A239&gt;$A$8*12,"",VLOOKUP(A239,Lists!B234:E834,2,FALSE))</f>
        <v>20</v>
      </c>
      <c r="C239" s="164">
        <f>IF(A239&gt;$A$8*12,"",VLOOKUP(A239,Lists!$B$6:$D$606,3,FALSE))</f>
        <v>86</v>
      </c>
      <c r="D239" s="184">
        <f t="shared" si="19"/>
        <v>0.05</v>
      </c>
      <c r="E239" s="163">
        <f t="shared" si="20"/>
        <v>291355</v>
      </c>
      <c r="F239" s="163">
        <f t="shared" si="21"/>
        <v>0</v>
      </c>
      <c r="G239" s="163">
        <f t="shared" si="22"/>
        <v>1214</v>
      </c>
      <c r="H239" s="163">
        <f>IF(A239&gt;$A$8*12,"",VLOOKUP(A239,Lists!B234:E823,4,FALSE))</f>
        <v>3648</v>
      </c>
      <c r="I239" s="163">
        <f t="shared" si="23"/>
        <v>288921</v>
      </c>
    </row>
    <row r="240" spans="1:9" x14ac:dyDescent="0.25">
      <c r="A240" s="164">
        <f t="shared" si="18"/>
        <v>230</v>
      </c>
      <c r="B240" s="164">
        <f>IF(A240&gt;$A$8*12,"",VLOOKUP(A240,Lists!B235:E835,2,FALSE))</f>
        <v>20</v>
      </c>
      <c r="C240" s="164">
        <f>IF(A240&gt;$A$8*12,"",VLOOKUP(A240,Lists!$B$6:$D$606,3,FALSE))</f>
        <v>86</v>
      </c>
      <c r="D240" s="184">
        <f t="shared" si="19"/>
        <v>0.05</v>
      </c>
      <c r="E240" s="163">
        <f t="shared" si="20"/>
        <v>288921</v>
      </c>
      <c r="F240" s="163">
        <f t="shared" si="21"/>
        <v>0</v>
      </c>
      <c r="G240" s="163">
        <f t="shared" si="22"/>
        <v>1204</v>
      </c>
      <c r="H240" s="163">
        <f>IF(A240&gt;$A$8*12,"",VLOOKUP(A240,Lists!B235:E824,4,FALSE))</f>
        <v>3648</v>
      </c>
      <c r="I240" s="163">
        <f t="shared" si="23"/>
        <v>286477</v>
      </c>
    </row>
    <row r="241" spans="1:9" x14ac:dyDescent="0.25">
      <c r="A241" s="164">
        <f t="shared" si="18"/>
        <v>231</v>
      </c>
      <c r="B241" s="164">
        <f>IF(A241&gt;$A$8*12,"",VLOOKUP(A241,Lists!B236:E836,2,FALSE))</f>
        <v>20</v>
      </c>
      <c r="C241" s="164">
        <f>IF(A241&gt;$A$8*12,"",VLOOKUP(A241,Lists!$B$6:$D$606,3,FALSE))</f>
        <v>86</v>
      </c>
      <c r="D241" s="184">
        <f t="shared" si="19"/>
        <v>0.05</v>
      </c>
      <c r="E241" s="163">
        <f t="shared" si="20"/>
        <v>286477</v>
      </c>
      <c r="F241" s="163">
        <f t="shared" si="21"/>
        <v>0</v>
      </c>
      <c r="G241" s="163">
        <f t="shared" si="22"/>
        <v>1194</v>
      </c>
      <c r="H241" s="163">
        <f>IF(A241&gt;$A$8*12,"",VLOOKUP(A241,Lists!B236:E825,4,FALSE))</f>
        <v>3648</v>
      </c>
      <c r="I241" s="163">
        <f t="shared" si="23"/>
        <v>284023</v>
      </c>
    </row>
    <row r="242" spans="1:9" x14ac:dyDescent="0.25">
      <c r="A242" s="164">
        <f t="shared" si="18"/>
        <v>232</v>
      </c>
      <c r="B242" s="164">
        <f>IF(A242&gt;$A$8*12,"",VLOOKUP(A242,Lists!B237:E837,2,FALSE))</f>
        <v>20</v>
      </c>
      <c r="C242" s="164">
        <f>IF(A242&gt;$A$8*12,"",VLOOKUP(A242,Lists!$B$6:$D$606,3,FALSE))</f>
        <v>86</v>
      </c>
      <c r="D242" s="184">
        <f t="shared" si="19"/>
        <v>0.05</v>
      </c>
      <c r="E242" s="163">
        <f t="shared" si="20"/>
        <v>284023</v>
      </c>
      <c r="F242" s="163">
        <f t="shared" si="21"/>
        <v>0</v>
      </c>
      <c r="G242" s="163">
        <f t="shared" si="22"/>
        <v>1183</v>
      </c>
      <c r="H242" s="163">
        <f>IF(A242&gt;$A$8*12,"",VLOOKUP(A242,Lists!B237:E826,4,FALSE))</f>
        <v>3648</v>
      </c>
      <c r="I242" s="163">
        <f t="shared" si="23"/>
        <v>281558</v>
      </c>
    </row>
    <row r="243" spans="1:9" x14ac:dyDescent="0.25">
      <c r="A243" s="164">
        <f t="shared" si="18"/>
        <v>233</v>
      </c>
      <c r="B243" s="164">
        <f>IF(A243&gt;$A$8*12,"",VLOOKUP(A243,Lists!B238:E838,2,FALSE))</f>
        <v>20</v>
      </c>
      <c r="C243" s="164">
        <f>IF(A243&gt;$A$8*12,"",VLOOKUP(A243,Lists!$B$6:$D$606,3,FALSE))</f>
        <v>86</v>
      </c>
      <c r="D243" s="184">
        <f t="shared" si="19"/>
        <v>0.05</v>
      </c>
      <c r="E243" s="163">
        <f t="shared" si="20"/>
        <v>281558</v>
      </c>
      <c r="F243" s="163">
        <f t="shared" si="21"/>
        <v>0</v>
      </c>
      <c r="G243" s="163">
        <f t="shared" si="22"/>
        <v>1173</v>
      </c>
      <c r="H243" s="163">
        <f>IF(A243&gt;$A$8*12,"",VLOOKUP(A243,Lists!B238:E827,4,FALSE))</f>
        <v>3648</v>
      </c>
      <c r="I243" s="163">
        <f t="shared" si="23"/>
        <v>279083</v>
      </c>
    </row>
    <row r="244" spans="1:9" x14ac:dyDescent="0.25">
      <c r="A244" s="164">
        <f t="shared" si="18"/>
        <v>234</v>
      </c>
      <c r="B244" s="164">
        <f>IF(A244&gt;$A$8*12,"",VLOOKUP(A244,Lists!B239:E839,2,FALSE))</f>
        <v>20</v>
      </c>
      <c r="C244" s="164">
        <f>IF(A244&gt;$A$8*12,"",VLOOKUP(A244,Lists!$B$6:$D$606,3,FALSE))</f>
        <v>86</v>
      </c>
      <c r="D244" s="184">
        <f t="shared" si="19"/>
        <v>0.05</v>
      </c>
      <c r="E244" s="163">
        <f t="shared" si="20"/>
        <v>279083</v>
      </c>
      <c r="F244" s="163">
        <f t="shared" si="21"/>
        <v>0</v>
      </c>
      <c r="G244" s="163">
        <f t="shared" si="22"/>
        <v>1163</v>
      </c>
      <c r="H244" s="163">
        <f>IF(A244&gt;$A$8*12,"",VLOOKUP(A244,Lists!B239:E828,4,FALSE))</f>
        <v>3648</v>
      </c>
      <c r="I244" s="163">
        <f t="shared" si="23"/>
        <v>276598</v>
      </c>
    </row>
    <row r="245" spans="1:9" x14ac:dyDescent="0.25">
      <c r="A245" s="164">
        <f t="shared" si="18"/>
        <v>235</v>
      </c>
      <c r="B245" s="164">
        <f>IF(A245&gt;$A$8*12,"",VLOOKUP(A245,Lists!B240:E840,2,FALSE))</f>
        <v>20</v>
      </c>
      <c r="C245" s="164">
        <f>IF(A245&gt;$A$8*12,"",VLOOKUP(A245,Lists!$B$6:$D$606,3,FALSE))</f>
        <v>86</v>
      </c>
      <c r="D245" s="184">
        <f t="shared" si="19"/>
        <v>0.05</v>
      </c>
      <c r="E245" s="163">
        <f t="shared" si="20"/>
        <v>276598</v>
      </c>
      <c r="F245" s="163">
        <f t="shared" si="21"/>
        <v>0</v>
      </c>
      <c r="G245" s="163">
        <f t="shared" si="22"/>
        <v>1152</v>
      </c>
      <c r="H245" s="163">
        <f>IF(A245&gt;$A$8*12,"",VLOOKUP(A245,Lists!B240:E829,4,FALSE))</f>
        <v>3648</v>
      </c>
      <c r="I245" s="163">
        <f t="shared" si="23"/>
        <v>274102</v>
      </c>
    </row>
    <row r="246" spans="1:9" x14ac:dyDescent="0.25">
      <c r="A246" s="164">
        <f t="shared" si="18"/>
        <v>236</v>
      </c>
      <c r="B246" s="164">
        <f>IF(A246&gt;$A$8*12,"",VLOOKUP(A246,Lists!B241:E841,2,FALSE))</f>
        <v>20</v>
      </c>
      <c r="C246" s="164">
        <f>IF(A246&gt;$A$8*12,"",VLOOKUP(A246,Lists!$B$6:$D$606,3,FALSE))</f>
        <v>86</v>
      </c>
      <c r="D246" s="184">
        <f t="shared" si="19"/>
        <v>0.05</v>
      </c>
      <c r="E246" s="163">
        <f t="shared" si="20"/>
        <v>274102</v>
      </c>
      <c r="F246" s="163">
        <f t="shared" si="21"/>
        <v>0</v>
      </c>
      <c r="G246" s="163">
        <f t="shared" si="22"/>
        <v>1142</v>
      </c>
      <c r="H246" s="163">
        <f>IF(A246&gt;$A$8*12,"",VLOOKUP(A246,Lists!B241:E830,4,FALSE))</f>
        <v>3648</v>
      </c>
      <c r="I246" s="163">
        <f t="shared" si="23"/>
        <v>271596</v>
      </c>
    </row>
    <row r="247" spans="1:9" x14ac:dyDescent="0.25">
      <c r="A247" s="164">
        <f t="shared" si="18"/>
        <v>237</v>
      </c>
      <c r="B247" s="164">
        <f>IF(A247&gt;$A$8*12,"",VLOOKUP(A247,Lists!B242:E842,2,FALSE))</f>
        <v>20</v>
      </c>
      <c r="C247" s="164">
        <f>IF(A247&gt;$A$8*12,"",VLOOKUP(A247,Lists!$B$6:$D$606,3,FALSE))</f>
        <v>86</v>
      </c>
      <c r="D247" s="184">
        <f t="shared" si="19"/>
        <v>0.05</v>
      </c>
      <c r="E247" s="163">
        <f t="shared" si="20"/>
        <v>271596</v>
      </c>
      <c r="F247" s="163">
        <f t="shared" si="21"/>
        <v>0</v>
      </c>
      <c r="G247" s="163">
        <f t="shared" si="22"/>
        <v>1132</v>
      </c>
      <c r="H247" s="163">
        <f>IF(A247&gt;$A$8*12,"",VLOOKUP(A247,Lists!B242:E831,4,FALSE))</f>
        <v>3648</v>
      </c>
      <c r="I247" s="163">
        <f t="shared" si="23"/>
        <v>269080</v>
      </c>
    </row>
    <row r="248" spans="1:9" x14ac:dyDescent="0.25">
      <c r="A248" s="164">
        <f t="shared" si="18"/>
        <v>238</v>
      </c>
      <c r="B248" s="164">
        <f>IF(A248&gt;$A$8*12,"",VLOOKUP(A248,Lists!B243:E843,2,FALSE))</f>
        <v>20</v>
      </c>
      <c r="C248" s="164">
        <f>IF(A248&gt;$A$8*12,"",VLOOKUP(A248,Lists!$B$6:$D$606,3,FALSE))</f>
        <v>86</v>
      </c>
      <c r="D248" s="184">
        <f t="shared" si="19"/>
        <v>0.05</v>
      </c>
      <c r="E248" s="163">
        <f t="shared" si="20"/>
        <v>269080</v>
      </c>
      <c r="F248" s="163">
        <f t="shared" si="21"/>
        <v>0</v>
      </c>
      <c r="G248" s="163">
        <f t="shared" si="22"/>
        <v>1121</v>
      </c>
      <c r="H248" s="163">
        <f>IF(A248&gt;$A$8*12,"",VLOOKUP(A248,Lists!B243:E832,4,FALSE))</f>
        <v>3648</v>
      </c>
      <c r="I248" s="163">
        <f t="shared" si="23"/>
        <v>266553</v>
      </c>
    </row>
    <row r="249" spans="1:9" x14ac:dyDescent="0.25">
      <c r="A249" s="164">
        <f t="shared" si="18"/>
        <v>239</v>
      </c>
      <c r="B249" s="164">
        <f>IF(A249&gt;$A$8*12,"",VLOOKUP(A249,Lists!B244:E844,2,FALSE))</f>
        <v>20</v>
      </c>
      <c r="C249" s="164">
        <f>IF(A249&gt;$A$8*12,"",VLOOKUP(A249,Lists!$B$6:$D$606,3,FALSE))</f>
        <v>86</v>
      </c>
      <c r="D249" s="184">
        <f t="shared" si="19"/>
        <v>0.05</v>
      </c>
      <c r="E249" s="163">
        <f t="shared" si="20"/>
        <v>266553</v>
      </c>
      <c r="F249" s="163">
        <f t="shared" si="21"/>
        <v>0</v>
      </c>
      <c r="G249" s="163">
        <f t="shared" si="22"/>
        <v>1111</v>
      </c>
      <c r="H249" s="163">
        <f>IF(A249&gt;$A$8*12,"",VLOOKUP(A249,Lists!B244:E833,4,FALSE))</f>
        <v>3648</v>
      </c>
      <c r="I249" s="163">
        <f t="shared" si="23"/>
        <v>264016</v>
      </c>
    </row>
    <row r="250" spans="1:9" x14ac:dyDescent="0.25">
      <c r="A250" s="164">
        <f t="shared" si="18"/>
        <v>240</v>
      </c>
      <c r="B250" s="164">
        <f>IF(A250&gt;$A$8*12,"",VLOOKUP(A250,Lists!B245:E845,2,FALSE))</f>
        <v>20</v>
      </c>
      <c r="C250" s="164">
        <f>IF(A250&gt;$A$8*12,"",VLOOKUP(A250,Lists!$B$6:$D$606,3,FALSE))</f>
        <v>86</v>
      </c>
      <c r="D250" s="184">
        <f t="shared" si="19"/>
        <v>0.05</v>
      </c>
      <c r="E250" s="163">
        <f t="shared" si="20"/>
        <v>264016</v>
      </c>
      <c r="F250" s="163">
        <f t="shared" si="21"/>
        <v>0</v>
      </c>
      <c r="G250" s="163">
        <f t="shared" si="22"/>
        <v>1100</v>
      </c>
      <c r="H250" s="163">
        <f>IF(A250&gt;$A$8*12,"",VLOOKUP(A250,Lists!B245:E834,4,FALSE))</f>
        <v>3648</v>
      </c>
      <c r="I250" s="163">
        <f t="shared" si="23"/>
        <v>261468</v>
      </c>
    </row>
    <row r="251" spans="1:9" x14ac:dyDescent="0.25">
      <c r="A251" s="164">
        <f t="shared" si="18"/>
        <v>241</v>
      </c>
      <c r="B251" s="164">
        <f>IF(A251&gt;$A$8*12,"",VLOOKUP(A251,Lists!B246:E846,2,FALSE))</f>
        <v>21</v>
      </c>
      <c r="C251" s="164">
        <f>IF(A251&gt;$A$8*12,"",VLOOKUP(A251,Lists!$B$6:$D$606,3,FALSE))</f>
        <v>87</v>
      </c>
      <c r="D251" s="184">
        <f t="shared" si="19"/>
        <v>0.05</v>
      </c>
      <c r="E251" s="163">
        <f t="shared" si="20"/>
        <v>261468</v>
      </c>
      <c r="F251" s="163">
        <f t="shared" si="21"/>
        <v>0</v>
      </c>
      <c r="G251" s="163">
        <f t="shared" si="22"/>
        <v>1089</v>
      </c>
      <c r="H251" s="163">
        <f>IF(A251&gt;$A$8*12,"",VLOOKUP(A251,Lists!B246:E835,4,FALSE))</f>
        <v>3757</v>
      </c>
      <c r="I251" s="163">
        <f t="shared" si="23"/>
        <v>258800</v>
      </c>
    </row>
    <row r="252" spans="1:9" x14ac:dyDescent="0.25">
      <c r="A252" s="164">
        <f t="shared" si="18"/>
        <v>242</v>
      </c>
      <c r="B252" s="164">
        <f>IF(A252&gt;$A$8*12,"",VLOOKUP(A252,Lists!B247:E847,2,FALSE))</f>
        <v>21</v>
      </c>
      <c r="C252" s="164">
        <f>IF(A252&gt;$A$8*12,"",VLOOKUP(A252,Lists!$B$6:$D$606,3,FALSE))</f>
        <v>87</v>
      </c>
      <c r="D252" s="184">
        <f t="shared" si="19"/>
        <v>0.05</v>
      </c>
      <c r="E252" s="163">
        <f t="shared" si="20"/>
        <v>258800</v>
      </c>
      <c r="F252" s="163">
        <f t="shared" si="21"/>
        <v>0</v>
      </c>
      <c r="G252" s="163">
        <f t="shared" si="22"/>
        <v>1078</v>
      </c>
      <c r="H252" s="163">
        <f>IF(A252&gt;$A$8*12,"",VLOOKUP(A252,Lists!B247:E836,4,FALSE))</f>
        <v>3757</v>
      </c>
      <c r="I252" s="163">
        <f t="shared" si="23"/>
        <v>256121</v>
      </c>
    </row>
    <row r="253" spans="1:9" x14ac:dyDescent="0.25">
      <c r="A253" s="164">
        <f t="shared" si="18"/>
        <v>243</v>
      </c>
      <c r="B253" s="164">
        <f>IF(A253&gt;$A$8*12,"",VLOOKUP(A253,Lists!B248:E848,2,FALSE))</f>
        <v>21</v>
      </c>
      <c r="C253" s="164">
        <f>IF(A253&gt;$A$8*12,"",VLOOKUP(A253,Lists!$B$6:$D$606,3,FALSE))</f>
        <v>87</v>
      </c>
      <c r="D253" s="184">
        <f t="shared" si="19"/>
        <v>0.05</v>
      </c>
      <c r="E253" s="163">
        <f t="shared" si="20"/>
        <v>256121</v>
      </c>
      <c r="F253" s="163">
        <f t="shared" si="21"/>
        <v>0</v>
      </c>
      <c r="G253" s="163">
        <f t="shared" si="22"/>
        <v>1067</v>
      </c>
      <c r="H253" s="163">
        <f>IF(A253&gt;$A$8*12,"",VLOOKUP(A253,Lists!B248:E837,4,FALSE))</f>
        <v>3757</v>
      </c>
      <c r="I253" s="163">
        <f t="shared" si="23"/>
        <v>253431</v>
      </c>
    </row>
    <row r="254" spans="1:9" x14ac:dyDescent="0.25">
      <c r="A254" s="164">
        <f t="shared" si="18"/>
        <v>244</v>
      </c>
      <c r="B254" s="164">
        <f>IF(A254&gt;$A$8*12,"",VLOOKUP(A254,Lists!B249:E849,2,FALSE))</f>
        <v>21</v>
      </c>
      <c r="C254" s="164">
        <f>IF(A254&gt;$A$8*12,"",VLOOKUP(A254,Lists!$B$6:$D$606,3,FALSE))</f>
        <v>87</v>
      </c>
      <c r="D254" s="184">
        <f t="shared" si="19"/>
        <v>0.05</v>
      </c>
      <c r="E254" s="163">
        <f t="shared" si="20"/>
        <v>253431</v>
      </c>
      <c r="F254" s="163">
        <f t="shared" si="21"/>
        <v>0</v>
      </c>
      <c r="G254" s="163">
        <f t="shared" si="22"/>
        <v>1056</v>
      </c>
      <c r="H254" s="163">
        <f>IF(A254&gt;$A$8*12,"",VLOOKUP(A254,Lists!B249:E838,4,FALSE))</f>
        <v>3757</v>
      </c>
      <c r="I254" s="163">
        <f t="shared" si="23"/>
        <v>250730</v>
      </c>
    </row>
    <row r="255" spans="1:9" x14ac:dyDescent="0.25">
      <c r="A255" s="164">
        <f t="shared" si="18"/>
        <v>245</v>
      </c>
      <c r="B255" s="164">
        <f>IF(A255&gt;$A$8*12,"",VLOOKUP(A255,Lists!B250:E850,2,FALSE))</f>
        <v>21</v>
      </c>
      <c r="C255" s="164">
        <f>IF(A255&gt;$A$8*12,"",VLOOKUP(A255,Lists!$B$6:$D$606,3,FALSE))</f>
        <v>87</v>
      </c>
      <c r="D255" s="184">
        <f t="shared" si="19"/>
        <v>0.05</v>
      </c>
      <c r="E255" s="163">
        <f t="shared" si="20"/>
        <v>250730</v>
      </c>
      <c r="F255" s="163">
        <f t="shared" si="21"/>
        <v>0</v>
      </c>
      <c r="G255" s="163">
        <f t="shared" si="22"/>
        <v>1045</v>
      </c>
      <c r="H255" s="163">
        <f>IF(A255&gt;$A$8*12,"",VLOOKUP(A255,Lists!B250:E839,4,FALSE))</f>
        <v>3757</v>
      </c>
      <c r="I255" s="163">
        <f t="shared" si="23"/>
        <v>248018</v>
      </c>
    </row>
    <row r="256" spans="1:9" x14ac:dyDescent="0.25">
      <c r="A256" s="164">
        <f t="shared" si="18"/>
        <v>246</v>
      </c>
      <c r="B256" s="164">
        <f>IF(A256&gt;$A$8*12,"",VLOOKUP(A256,Lists!B251:E851,2,FALSE))</f>
        <v>21</v>
      </c>
      <c r="C256" s="164">
        <f>IF(A256&gt;$A$8*12,"",VLOOKUP(A256,Lists!$B$6:$D$606,3,FALSE))</f>
        <v>87</v>
      </c>
      <c r="D256" s="184">
        <f t="shared" si="19"/>
        <v>0.05</v>
      </c>
      <c r="E256" s="163">
        <f t="shared" si="20"/>
        <v>248018</v>
      </c>
      <c r="F256" s="163">
        <f t="shared" si="21"/>
        <v>0</v>
      </c>
      <c r="G256" s="163">
        <f t="shared" si="22"/>
        <v>1033</v>
      </c>
      <c r="H256" s="163">
        <f>IF(A256&gt;$A$8*12,"",VLOOKUP(A256,Lists!B251:E840,4,FALSE))</f>
        <v>3757</v>
      </c>
      <c r="I256" s="163">
        <f t="shared" si="23"/>
        <v>245294</v>
      </c>
    </row>
    <row r="257" spans="1:9" x14ac:dyDescent="0.25">
      <c r="A257" s="164">
        <f t="shared" si="18"/>
        <v>247</v>
      </c>
      <c r="B257" s="164">
        <f>IF(A257&gt;$A$8*12,"",VLOOKUP(A257,Lists!B252:E852,2,FALSE))</f>
        <v>21</v>
      </c>
      <c r="C257" s="164">
        <f>IF(A257&gt;$A$8*12,"",VLOOKUP(A257,Lists!$B$6:$D$606,3,FALSE))</f>
        <v>87</v>
      </c>
      <c r="D257" s="184">
        <f t="shared" si="19"/>
        <v>0.05</v>
      </c>
      <c r="E257" s="163">
        <f t="shared" si="20"/>
        <v>245294</v>
      </c>
      <c r="F257" s="163">
        <f t="shared" si="21"/>
        <v>0</v>
      </c>
      <c r="G257" s="163">
        <f t="shared" si="22"/>
        <v>1022</v>
      </c>
      <c r="H257" s="163">
        <f>IF(A257&gt;$A$8*12,"",VLOOKUP(A257,Lists!B252:E841,4,FALSE))</f>
        <v>3757</v>
      </c>
      <c r="I257" s="163">
        <f t="shared" si="23"/>
        <v>242559</v>
      </c>
    </row>
    <row r="258" spans="1:9" x14ac:dyDescent="0.25">
      <c r="A258" s="164">
        <f t="shared" si="18"/>
        <v>248</v>
      </c>
      <c r="B258" s="164">
        <f>IF(A258&gt;$A$8*12,"",VLOOKUP(A258,Lists!B253:E853,2,FALSE))</f>
        <v>21</v>
      </c>
      <c r="C258" s="164">
        <f>IF(A258&gt;$A$8*12,"",VLOOKUP(A258,Lists!$B$6:$D$606,3,FALSE))</f>
        <v>87</v>
      </c>
      <c r="D258" s="184">
        <f t="shared" si="19"/>
        <v>0.05</v>
      </c>
      <c r="E258" s="163">
        <f t="shared" si="20"/>
        <v>242559</v>
      </c>
      <c r="F258" s="163">
        <f t="shared" si="21"/>
        <v>0</v>
      </c>
      <c r="G258" s="163">
        <f t="shared" si="22"/>
        <v>1011</v>
      </c>
      <c r="H258" s="163">
        <f>IF(A258&gt;$A$8*12,"",VLOOKUP(A258,Lists!B253:E842,4,FALSE))</f>
        <v>3757</v>
      </c>
      <c r="I258" s="163">
        <f t="shared" si="23"/>
        <v>239813</v>
      </c>
    </row>
    <row r="259" spans="1:9" x14ac:dyDescent="0.25">
      <c r="A259" s="164">
        <f t="shared" si="18"/>
        <v>249</v>
      </c>
      <c r="B259" s="164">
        <f>IF(A259&gt;$A$8*12,"",VLOOKUP(A259,Lists!B254:E854,2,FALSE))</f>
        <v>21</v>
      </c>
      <c r="C259" s="164">
        <f>IF(A259&gt;$A$8*12,"",VLOOKUP(A259,Lists!$B$6:$D$606,3,FALSE))</f>
        <v>87</v>
      </c>
      <c r="D259" s="184">
        <f t="shared" si="19"/>
        <v>0.05</v>
      </c>
      <c r="E259" s="163">
        <f t="shared" si="20"/>
        <v>239813</v>
      </c>
      <c r="F259" s="163">
        <f t="shared" si="21"/>
        <v>0</v>
      </c>
      <c r="G259" s="163">
        <f t="shared" si="22"/>
        <v>999</v>
      </c>
      <c r="H259" s="163">
        <f>IF(A259&gt;$A$8*12,"",VLOOKUP(A259,Lists!B254:E843,4,FALSE))</f>
        <v>3757</v>
      </c>
      <c r="I259" s="163">
        <f t="shared" si="23"/>
        <v>237055</v>
      </c>
    </row>
    <row r="260" spans="1:9" x14ac:dyDescent="0.25">
      <c r="A260" s="164">
        <f t="shared" si="18"/>
        <v>250</v>
      </c>
      <c r="B260" s="164">
        <f>IF(A260&gt;$A$8*12,"",VLOOKUP(A260,Lists!B255:E855,2,FALSE))</f>
        <v>21</v>
      </c>
      <c r="C260" s="164">
        <f>IF(A260&gt;$A$8*12,"",VLOOKUP(A260,Lists!$B$6:$D$606,3,FALSE))</f>
        <v>87</v>
      </c>
      <c r="D260" s="184">
        <f t="shared" si="19"/>
        <v>0.05</v>
      </c>
      <c r="E260" s="163">
        <f t="shared" si="20"/>
        <v>237055</v>
      </c>
      <c r="F260" s="163">
        <f t="shared" si="21"/>
        <v>0</v>
      </c>
      <c r="G260" s="163">
        <f t="shared" si="22"/>
        <v>988</v>
      </c>
      <c r="H260" s="163">
        <f>IF(A260&gt;$A$8*12,"",VLOOKUP(A260,Lists!B255:E844,4,FALSE))</f>
        <v>3757</v>
      </c>
      <c r="I260" s="163">
        <f t="shared" si="23"/>
        <v>234286</v>
      </c>
    </row>
    <row r="261" spans="1:9" x14ac:dyDescent="0.25">
      <c r="A261" s="164">
        <f t="shared" si="18"/>
        <v>251</v>
      </c>
      <c r="B261" s="164">
        <f>IF(A261&gt;$A$8*12,"",VLOOKUP(A261,Lists!B256:E856,2,FALSE))</f>
        <v>21</v>
      </c>
      <c r="C261" s="164">
        <f>IF(A261&gt;$A$8*12,"",VLOOKUP(A261,Lists!$B$6:$D$606,3,FALSE))</f>
        <v>87</v>
      </c>
      <c r="D261" s="184">
        <f t="shared" si="19"/>
        <v>0.05</v>
      </c>
      <c r="E261" s="163">
        <f t="shared" si="20"/>
        <v>234286</v>
      </c>
      <c r="F261" s="163">
        <f t="shared" si="21"/>
        <v>0</v>
      </c>
      <c r="G261" s="163">
        <f t="shared" si="22"/>
        <v>976</v>
      </c>
      <c r="H261" s="163">
        <f>IF(A261&gt;$A$8*12,"",VLOOKUP(A261,Lists!B256:E845,4,FALSE))</f>
        <v>3757</v>
      </c>
      <c r="I261" s="163">
        <f t="shared" si="23"/>
        <v>231505</v>
      </c>
    </row>
    <row r="262" spans="1:9" x14ac:dyDescent="0.25">
      <c r="A262" s="164">
        <f t="shared" si="18"/>
        <v>252</v>
      </c>
      <c r="B262" s="164">
        <f>IF(A262&gt;$A$8*12,"",VLOOKUP(A262,Lists!B257:E857,2,FALSE))</f>
        <v>21</v>
      </c>
      <c r="C262" s="164">
        <f>IF(A262&gt;$A$8*12,"",VLOOKUP(A262,Lists!$B$6:$D$606,3,FALSE))</f>
        <v>87</v>
      </c>
      <c r="D262" s="184">
        <f t="shared" si="19"/>
        <v>0.05</v>
      </c>
      <c r="E262" s="163">
        <f t="shared" si="20"/>
        <v>231505</v>
      </c>
      <c r="F262" s="163">
        <f t="shared" si="21"/>
        <v>0</v>
      </c>
      <c r="G262" s="163">
        <f t="shared" si="22"/>
        <v>965</v>
      </c>
      <c r="H262" s="163">
        <f>IF(A262&gt;$A$8*12,"",VLOOKUP(A262,Lists!B257:E846,4,FALSE))</f>
        <v>3757</v>
      </c>
      <c r="I262" s="163">
        <f t="shared" si="23"/>
        <v>228713</v>
      </c>
    </row>
    <row r="263" spans="1:9" x14ac:dyDescent="0.25">
      <c r="A263" s="164">
        <f t="shared" si="18"/>
        <v>253</v>
      </c>
      <c r="B263" s="164">
        <f>IF(A263&gt;$A$8*12,"",VLOOKUP(A263,Lists!B258:E858,2,FALSE))</f>
        <v>22</v>
      </c>
      <c r="C263" s="164">
        <f>IF(A263&gt;$A$8*12,"",VLOOKUP(A263,Lists!$B$6:$D$606,3,FALSE))</f>
        <v>88</v>
      </c>
      <c r="D263" s="184">
        <f t="shared" si="19"/>
        <v>0.05</v>
      </c>
      <c r="E263" s="163">
        <f t="shared" si="20"/>
        <v>228713</v>
      </c>
      <c r="F263" s="163">
        <f t="shared" si="21"/>
        <v>0</v>
      </c>
      <c r="G263" s="163">
        <f t="shared" si="22"/>
        <v>953</v>
      </c>
      <c r="H263" s="163">
        <f>IF(A263&gt;$A$8*12,"",VLOOKUP(A263,Lists!B258:E847,4,FALSE))</f>
        <v>3870</v>
      </c>
      <c r="I263" s="163">
        <f t="shared" si="23"/>
        <v>225796</v>
      </c>
    </row>
    <row r="264" spans="1:9" x14ac:dyDescent="0.25">
      <c r="A264" s="164">
        <f t="shared" si="18"/>
        <v>254</v>
      </c>
      <c r="B264" s="164">
        <f>IF(A264&gt;$A$8*12,"",VLOOKUP(A264,Lists!B259:E859,2,FALSE))</f>
        <v>22</v>
      </c>
      <c r="C264" s="164">
        <f>IF(A264&gt;$A$8*12,"",VLOOKUP(A264,Lists!$B$6:$D$606,3,FALSE))</f>
        <v>88</v>
      </c>
      <c r="D264" s="184">
        <f t="shared" si="19"/>
        <v>0.05</v>
      </c>
      <c r="E264" s="163">
        <f t="shared" si="20"/>
        <v>225796</v>
      </c>
      <c r="F264" s="163">
        <f t="shared" si="21"/>
        <v>0</v>
      </c>
      <c r="G264" s="163">
        <f t="shared" si="22"/>
        <v>941</v>
      </c>
      <c r="H264" s="163">
        <f>IF(A264&gt;$A$8*12,"",VLOOKUP(A264,Lists!B259:E848,4,FALSE))</f>
        <v>3870</v>
      </c>
      <c r="I264" s="163">
        <f t="shared" si="23"/>
        <v>222867</v>
      </c>
    </row>
    <row r="265" spans="1:9" x14ac:dyDescent="0.25">
      <c r="A265" s="164">
        <f t="shared" si="18"/>
        <v>255</v>
      </c>
      <c r="B265" s="164">
        <f>IF(A265&gt;$A$8*12,"",VLOOKUP(A265,Lists!B260:E860,2,FALSE))</f>
        <v>22</v>
      </c>
      <c r="C265" s="164">
        <f>IF(A265&gt;$A$8*12,"",VLOOKUP(A265,Lists!$B$6:$D$606,3,FALSE))</f>
        <v>88</v>
      </c>
      <c r="D265" s="184">
        <f t="shared" si="19"/>
        <v>0.05</v>
      </c>
      <c r="E265" s="163">
        <f t="shared" si="20"/>
        <v>222867</v>
      </c>
      <c r="F265" s="163">
        <f t="shared" si="21"/>
        <v>0</v>
      </c>
      <c r="G265" s="163">
        <f t="shared" si="22"/>
        <v>929</v>
      </c>
      <c r="H265" s="163">
        <f>IF(A265&gt;$A$8*12,"",VLOOKUP(A265,Lists!B260:E849,4,FALSE))</f>
        <v>3870</v>
      </c>
      <c r="I265" s="163">
        <f t="shared" si="23"/>
        <v>219926</v>
      </c>
    </row>
    <row r="266" spans="1:9" x14ac:dyDescent="0.25">
      <c r="A266" s="164">
        <f t="shared" si="18"/>
        <v>256</v>
      </c>
      <c r="B266" s="164">
        <f>IF(A266&gt;$A$8*12,"",VLOOKUP(A266,Lists!B261:E861,2,FALSE))</f>
        <v>22</v>
      </c>
      <c r="C266" s="164">
        <f>IF(A266&gt;$A$8*12,"",VLOOKUP(A266,Lists!$B$6:$D$606,3,FALSE))</f>
        <v>88</v>
      </c>
      <c r="D266" s="184">
        <f t="shared" si="19"/>
        <v>0.05</v>
      </c>
      <c r="E266" s="163">
        <f t="shared" si="20"/>
        <v>219926</v>
      </c>
      <c r="F266" s="163">
        <f t="shared" si="21"/>
        <v>0</v>
      </c>
      <c r="G266" s="163">
        <f t="shared" si="22"/>
        <v>916</v>
      </c>
      <c r="H266" s="163">
        <f>IF(A266&gt;$A$8*12,"",VLOOKUP(A266,Lists!B261:E850,4,FALSE))</f>
        <v>3870</v>
      </c>
      <c r="I266" s="163">
        <f t="shared" si="23"/>
        <v>216972</v>
      </c>
    </row>
    <row r="267" spans="1:9" x14ac:dyDescent="0.25">
      <c r="A267" s="164">
        <f t="shared" si="18"/>
        <v>257</v>
      </c>
      <c r="B267" s="164">
        <f>IF(A267&gt;$A$8*12,"",VLOOKUP(A267,Lists!B262:E862,2,FALSE))</f>
        <v>22</v>
      </c>
      <c r="C267" s="164">
        <f>IF(A267&gt;$A$8*12,"",VLOOKUP(A267,Lists!$B$6:$D$606,3,FALSE))</f>
        <v>88</v>
      </c>
      <c r="D267" s="184">
        <f t="shared" si="19"/>
        <v>0.05</v>
      </c>
      <c r="E267" s="163">
        <f t="shared" si="20"/>
        <v>216972</v>
      </c>
      <c r="F267" s="163">
        <f t="shared" si="21"/>
        <v>0</v>
      </c>
      <c r="G267" s="163">
        <f t="shared" si="22"/>
        <v>904</v>
      </c>
      <c r="H267" s="163">
        <f>IF(A267&gt;$A$8*12,"",VLOOKUP(A267,Lists!B262:E851,4,FALSE))</f>
        <v>3870</v>
      </c>
      <c r="I267" s="163">
        <f t="shared" si="23"/>
        <v>214006</v>
      </c>
    </row>
    <row r="268" spans="1:9" x14ac:dyDescent="0.25">
      <c r="A268" s="164">
        <f t="shared" ref="A268:A331" si="24">IF(A267&lt;($A$8*12),A267+1,"")</f>
        <v>258</v>
      </c>
      <c r="B268" s="164">
        <f>IF(A268&gt;$A$8*12,"",VLOOKUP(A268,Lists!B263:E863,2,FALSE))</f>
        <v>22</v>
      </c>
      <c r="C268" s="164">
        <f>IF(A268&gt;$A$8*12,"",VLOOKUP(A268,Lists!$B$6:$D$606,3,FALSE))</f>
        <v>88</v>
      </c>
      <c r="D268" s="184">
        <f t="shared" ref="D268:D331" si="25">IF(A268&gt;$A$8*12,"",D267)</f>
        <v>0.05</v>
      </c>
      <c r="E268" s="163">
        <f t="shared" ref="E268:E331" si="26">IF(A268&gt;$A$8*12,"",+I267)</f>
        <v>214006</v>
      </c>
      <c r="F268" s="163">
        <f t="shared" ref="F268:F331" si="27">IF(A268&gt;$A$8*12,"",F267)</f>
        <v>0</v>
      </c>
      <c r="G268" s="163">
        <f t="shared" ref="G268:G331" si="28">IF(A268&gt;$A$8*12,"",ROUND((+E268+F268)*D268/12,0))</f>
        <v>892</v>
      </c>
      <c r="H268" s="163">
        <f>IF(A268&gt;$A$8*12,"",VLOOKUP(A268,Lists!B263:E852,4,FALSE))</f>
        <v>3870</v>
      </c>
      <c r="I268" s="163">
        <f t="shared" ref="I268:I331" si="29">IF(A268&gt;$A$8*12,"",+E268+F268+G268-H268)</f>
        <v>211028</v>
      </c>
    </row>
    <row r="269" spans="1:9" x14ac:dyDescent="0.25">
      <c r="A269" s="164">
        <f t="shared" si="24"/>
        <v>259</v>
      </c>
      <c r="B269" s="164">
        <f>IF(A269&gt;$A$8*12,"",VLOOKUP(A269,Lists!B264:E864,2,FALSE))</f>
        <v>22</v>
      </c>
      <c r="C269" s="164">
        <f>IF(A269&gt;$A$8*12,"",VLOOKUP(A269,Lists!$B$6:$D$606,3,FALSE))</f>
        <v>88</v>
      </c>
      <c r="D269" s="184">
        <f t="shared" si="25"/>
        <v>0.05</v>
      </c>
      <c r="E269" s="163">
        <f t="shared" si="26"/>
        <v>211028</v>
      </c>
      <c r="F269" s="163">
        <f t="shared" si="27"/>
        <v>0</v>
      </c>
      <c r="G269" s="163">
        <f t="shared" si="28"/>
        <v>879</v>
      </c>
      <c r="H269" s="163">
        <f>IF(A269&gt;$A$8*12,"",VLOOKUP(A269,Lists!B264:E853,4,FALSE))</f>
        <v>3870</v>
      </c>
      <c r="I269" s="163">
        <f t="shared" si="29"/>
        <v>208037</v>
      </c>
    </row>
    <row r="270" spans="1:9" x14ac:dyDescent="0.25">
      <c r="A270" s="164">
        <f t="shared" si="24"/>
        <v>260</v>
      </c>
      <c r="B270" s="164">
        <f>IF(A270&gt;$A$8*12,"",VLOOKUP(A270,Lists!B265:E865,2,FALSE))</f>
        <v>22</v>
      </c>
      <c r="C270" s="164">
        <f>IF(A270&gt;$A$8*12,"",VLOOKUP(A270,Lists!$B$6:$D$606,3,FALSE))</f>
        <v>88</v>
      </c>
      <c r="D270" s="184">
        <f t="shared" si="25"/>
        <v>0.05</v>
      </c>
      <c r="E270" s="163">
        <f t="shared" si="26"/>
        <v>208037</v>
      </c>
      <c r="F270" s="163">
        <f t="shared" si="27"/>
        <v>0</v>
      </c>
      <c r="G270" s="163">
        <f t="shared" si="28"/>
        <v>867</v>
      </c>
      <c r="H270" s="163">
        <f>IF(A270&gt;$A$8*12,"",VLOOKUP(A270,Lists!B265:E854,4,FALSE))</f>
        <v>3870</v>
      </c>
      <c r="I270" s="163">
        <f t="shared" si="29"/>
        <v>205034</v>
      </c>
    </row>
    <row r="271" spans="1:9" x14ac:dyDescent="0.25">
      <c r="A271" s="164">
        <f t="shared" si="24"/>
        <v>261</v>
      </c>
      <c r="B271" s="164">
        <f>IF(A271&gt;$A$8*12,"",VLOOKUP(A271,Lists!B266:E866,2,FALSE))</f>
        <v>22</v>
      </c>
      <c r="C271" s="164">
        <f>IF(A271&gt;$A$8*12,"",VLOOKUP(A271,Lists!$B$6:$D$606,3,FALSE))</f>
        <v>88</v>
      </c>
      <c r="D271" s="184">
        <f t="shared" si="25"/>
        <v>0.05</v>
      </c>
      <c r="E271" s="163">
        <f t="shared" si="26"/>
        <v>205034</v>
      </c>
      <c r="F271" s="163">
        <f t="shared" si="27"/>
        <v>0</v>
      </c>
      <c r="G271" s="163">
        <f t="shared" si="28"/>
        <v>854</v>
      </c>
      <c r="H271" s="163">
        <f>IF(A271&gt;$A$8*12,"",VLOOKUP(A271,Lists!B266:E855,4,FALSE))</f>
        <v>3870</v>
      </c>
      <c r="I271" s="163">
        <f t="shared" si="29"/>
        <v>202018</v>
      </c>
    </row>
    <row r="272" spans="1:9" x14ac:dyDescent="0.25">
      <c r="A272" s="164">
        <f t="shared" si="24"/>
        <v>262</v>
      </c>
      <c r="B272" s="164">
        <f>IF(A272&gt;$A$8*12,"",VLOOKUP(A272,Lists!B267:E867,2,FALSE))</f>
        <v>22</v>
      </c>
      <c r="C272" s="164">
        <f>IF(A272&gt;$A$8*12,"",VLOOKUP(A272,Lists!$B$6:$D$606,3,FALSE))</f>
        <v>88</v>
      </c>
      <c r="D272" s="184">
        <f t="shared" si="25"/>
        <v>0.05</v>
      </c>
      <c r="E272" s="163">
        <f t="shared" si="26"/>
        <v>202018</v>
      </c>
      <c r="F272" s="163">
        <f t="shared" si="27"/>
        <v>0</v>
      </c>
      <c r="G272" s="163">
        <f t="shared" si="28"/>
        <v>842</v>
      </c>
      <c r="H272" s="163">
        <f>IF(A272&gt;$A$8*12,"",VLOOKUP(A272,Lists!B267:E856,4,FALSE))</f>
        <v>3870</v>
      </c>
      <c r="I272" s="163">
        <f t="shared" si="29"/>
        <v>198990</v>
      </c>
    </row>
    <row r="273" spans="1:9" x14ac:dyDescent="0.25">
      <c r="A273" s="164">
        <f t="shared" si="24"/>
        <v>263</v>
      </c>
      <c r="B273" s="164">
        <f>IF(A273&gt;$A$8*12,"",VLOOKUP(A273,Lists!B268:E868,2,FALSE))</f>
        <v>22</v>
      </c>
      <c r="C273" s="164">
        <f>IF(A273&gt;$A$8*12,"",VLOOKUP(A273,Lists!$B$6:$D$606,3,FALSE))</f>
        <v>88</v>
      </c>
      <c r="D273" s="184">
        <f t="shared" si="25"/>
        <v>0.05</v>
      </c>
      <c r="E273" s="163">
        <f t="shared" si="26"/>
        <v>198990</v>
      </c>
      <c r="F273" s="163">
        <f t="shared" si="27"/>
        <v>0</v>
      </c>
      <c r="G273" s="163">
        <f t="shared" si="28"/>
        <v>829</v>
      </c>
      <c r="H273" s="163">
        <f>IF(A273&gt;$A$8*12,"",VLOOKUP(A273,Lists!B268:E857,4,FALSE))</f>
        <v>3870</v>
      </c>
      <c r="I273" s="163">
        <f t="shared" si="29"/>
        <v>195949</v>
      </c>
    </row>
    <row r="274" spans="1:9" x14ac:dyDescent="0.25">
      <c r="A274" s="164">
        <f t="shared" si="24"/>
        <v>264</v>
      </c>
      <c r="B274" s="164">
        <f>IF(A274&gt;$A$8*12,"",VLOOKUP(A274,Lists!B269:E869,2,FALSE))</f>
        <v>22</v>
      </c>
      <c r="C274" s="164">
        <f>IF(A274&gt;$A$8*12,"",VLOOKUP(A274,Lists!$B$6:$D$606,3,FALSE))</f>
        <v>88</v>
      </c>
      <c r="D274" s="184">
        <f t="shared" si="25"/>
        <v>0.05</v>
      </c>
      <c r="E274" s="163">
        <f t="shared" si="26"/>
        <v>195949</v>
      </c>
      <c r="F274" s="163">
        <f t="shared" si="27"/>
        <v>0</v>
      </c>
      <c r="G274" s="163">
        <f t="shared" si="28"/>
        <v>816</v>
      </c>
      <c r="H274" s="163">
        <f>IF(A274&gt;$A$8*12,"",VLOOKUP(A274,Lists!B269:E858,4,FALSE))</f>
        <v>3870</v>
      </c>
      <c r="I274" s="163">
        <f t="shared" si="29"/>
        <v>192895</v>
      </c>
    </row>
    <row r="275" spans="1:9" x14ac:dyDescent="0.25">
      <c r="A275" s="164">
        <f t="shared" si="24"/>
        <v>265</v>
      </c>
      <c r="B275" s="164">
        <f>IF(A275&gt;$A$8*12,"",VLOOKUP(A275,Lists!B270:E870,2,FALSE))</f>
        <v>23</v>
      </c>
      <c r="C275" s="164">
        <f>IF(A275&gt;$A$8*12,"",VLOOKUP(A275,Lists!$B$6:$D$606,3,FALSE))</f>
        <v>89</v>
      </c>
      <c r="D275" s="184">
        <f t="shared" si="25"/>
        <v>0.05</v>
      </c>
      <c r="E275" s="163">
        <f t="shared" si="26"/>
        <v>192895</v>
      </c>
      <c r="F275" s="163">
        <f t="shared" si="27"/>
        <v>0</v>
      </c>
      <c r="G275" s="163">
        <f t="shared" si="28"/>
        <v>804</v>
      </c>
      <c r="H275" s="163">
        <f>IF(A275&gt;$A$8*12,"",VLOOKUP(A275,Lists!B270:E859,4,FALSE))</f>
        <v>3986</v>
      </c>
      <c r="I275" s="163">
        <f t="shared" si="29"/>
        <v>189713</v>
      </c>
    </row>
    <row r="276" spans="1:9" x14ac:dyDescent="0.25">
      <c r="A276" s="164">
        <f t="shared" si="24"/>
        <v>266</v>
      </c>
      <c r="B276" s="164">
        <f>IF(A276&gt;$A$8*12,"",VLOOKUP(A276,Lists!B271:E871,2,FALSE))</f>
        <v>23</v>
      </c>
      <c r="C276" s="164">
        <f>IF(A276&gt;$A$8*12,"",VLOOKUP(A276,Lists!$B$6:$D$606,3,FALSE))</f>
        <v>89</v>
      </c>
      <c r="D276" s="184">
        <f t="shared" si="25"/>
        <v>0.05</v>
      </c>
      <c r="E276" s="163">
        <f t="shared" si="26"/>
        <v>189713</v>
      </c>
      <c r="F276" s="163">
        <f t="shared" si="27"/>
        <v>0</v>
      </c>
      <c r="G276" s="163">
        <f t="shared" si="28"/>
        <v>790</v>
      </c>
      <c r="H276" s="163">
        <f>IF(A276&gt;$A$8*12,"",VLOOKUP(A276,Lists!B271:E860,4,FALSE))</f>
        <v>3986</v>
      </c>
      <c r="I276" s="163">
        <f t="shared" si="29"/>
        <v>186517</v>
      </c>
    </row>
    <row r="277" spans="1:9" x14ac:dyDescent="0.25">
      <c r="A277" s="164">
        <f t="shared" si="24"/>
        <v>267</v>
      </c>
      <c r="B277" s="164">
        <f>IF(A277&gt;$A$8*12,"",VLOOKUP(A277,Lists!B272:E872,2,FALSE))</f>
        <v>23</v>
      </c>
      <c r="C277" s="164">
        <f>IF(A277&gt;$A$8*12,"",VLOOKUP(A277,Lists!$B$6:$D$606,3,FALSE))</f>
        <v>89</v>
      </c>
      <c r="D277" s="184">
        <f t="shared" si="25"/>
        <v>0.05</v>
      </c>
      <c r="E277" s="163">
        <f t="shared" si="26"/>
        <v>186517</v>
      </c>
      <c r="F277" s="163">
        <f t="shared" si="27"/>
        <v>0</v>
      </c>
      <c r="G277" s="163">
        <f t="shared" si="28"/>
        <v>777</v>
      </c>
      <c r="H277" s="163">
        <f>IF(A277&gt;$A$8*12,"",VLOOKUP(A277,Lists!B272:E861,4,FALSE))</f>
        <v>3986</v>
      </c>
      <c r="I277" s="163">
        <f t="shared" si="29"/>
        <v>183308</v>
      </c>
    </row>
    <row r="278" spans="1:9" x14ac:dyDescent="0.25">
      <c r="A278" s="164">
        <f t="shared" si="24"/>
        <v>268</v>
      </c>
      <c r="B278" s="164">
        <f>IF(A278&gt;$A$8*12,"",VLOOKUP(A278,Lists!B273:E873,2,FALSE))</f>
        <v>23</v>
      </c>
      <c r="C278" s="164">
        <f>IF(A278&gt;$A$8*12,"",VLOOKUP(A278,Lists!$B$6:$D$606,3,FALSE))</f>
        <v>89</v>
      </c>
      <c r="D278" s="184">
        <f t="shared" si="25"/>
        <v>0.05</v>
      </c>
      <c r="E278" s="163">
        <f t="shared" si="26"/>
        <v>183308</v>
      </c>
      <c r="F278" s="163">
        <f t="shared" si="27"/>
        <v>0</v>
      </c>
      <c r="G278" s="163">
        <f t="shared" si="28"/>
        <v>764</v>
      </c>
      <c r="H278" s="163">
        <f>IF(A278&gt;$A$8*12,"",VLOOKUP(A278,Lists!B273:E862,4,FALSE))</f>
        <v>3986</v>
      </c>
      <c r="I278" s="163">
        <f t="shared" si="29"/>
        <v>180086</v>
      </c>
    </row>
    <row r="279" spans="1:9" x14ac:dyDescent="0.25">
      <c r="A279" s="164">
        <f t="shared" si="24"/>
        <v>269</v>
      </c>
      <c r="B279" s="164">
        <f>IF(A279&gt;$A$8*12,"",VLOOKUP(A279,Lists!B274:E874,2,FALSE))</f>
        <v>23</v>
      </c>
      <c r="C279" s="164">
        <f>IF(A279&gt;$A$8*12,"",VLOOKUP(A279,Lists!$B$6:$D$606,3,FALSE))</f>
        <v>89</v>
      </c>
      <c r="D279" s="184">
        <f t="shared" si="25"/>
        <v>0.05</v>
      </c>
      <c r="E279" s="163">
        <f t="shared" si="26"/>
        <v>180086</v>
      </c>
      <c r="F279" s="163">
        <f t="shared" si="27"/>
        <v>0</v>
      </c>
      <c r="G279" s="163">
        <f t="shared" si="28"/>
        <v>750</v>
      </c>
      <c r="H279" s="163">
        <f>IF(A279&gt;$A$8*12,"",VLOOKUP(A279,Lists!B274:E863,4,FALSE))</f>
        <v>3986</v>
      </c>
      <c r="I279" s="163">
        <f t="shared" si="29"/>
        <v>176850</v>
      </c>
    </row>
    <row r="280" spans="1:9" x14ac:dyDescent="0.25">
      <c r="A280" s="164">
        <f t="shared" si="24"/>
        <v>270</v>
      </c>
      <c r="B280" s="164">
        <f>IF(A280&gt;$A$8*12,"",VLOOKUP(A280,Lists!B275:E875,2,FALSE))</f>
        <v>23</v>
      </c>
      <c r="C280" s="164">
        <f>IF(A280&gt;$A$8*12,"",VLOOKUP(A280,Lists!$B$6:$D$606,3,FALSE))</f>
        <v>89</v>
      </c>
      <c r="D280" s="184">
        <f t="shared" si="25"/>
        <v>0.05</v>
      </c>
      <c r="E280" s="163">
        <f t="shared" si="26"/>
        <v>176850</v>
      </c>
      <c r="F280" s="163">
        <f t="shared" si="27"/>
        <v>0</v>
      </c>
      <c r="G280" s="163">
        <f t="shared" si="28"/>
        <v>737</v>
      </c>
      <c r="H280" s="163">
        <f>IF(A280&gt;$A$8*12,"",VLOOKUP(A280,Lists!B275:E864,4,FALSE))</f>
        <v>3986</v>
      </c>
      <c r="I280" s="163">
        <f t="shared" si="29"/>
        <v>173601</v>
      </c>
    </row>
    <row r="281" spans="1:9" x14ac:dyDescent="0.25">
      <c r="A281" s="164">
        <f t="shared" si="24"/>
        <v>271</v>
      </c>
      <c r="B281" s="164">
        <f>IF(A281&gt;$A$8*12,"",VLOOKUP(A281,Lists!B276:E876,2,FALSE))</f>
        <v>23</v>
      </c>
      <c r="C281" s="164">
        <f>IF(A281&gt;$A$8*12,"",VLOOKUP(A281,Lists!$B$6:$D$606,3,FALSE))</f>
        <v>89</v>
      </c>
      <c r="D281" s="184">
        <f t="shared" si="25"/>
        <v>0.05</v>
      </c>
      <c r="E281" s="163">
        <f t="shared" si="26"/>
        <v>173601</v>
      </c>
      <c r="F281" s="163">
        <f t="shared" si="27"/>
        <v>0</v>
      </c>
      <c r="G281" s="163">
        <f t="shared" si="28"/>
        <v>723</v>
      </c>
      <c r="H281" s="163">
        <f>IF(A281&gt;$A$8*12,"",VLOOKUP(A281,Lists!B276:E865,4,FALSE))</f>
        <v>3986</v>
      </c>
      <c r="I281" s="163">
        <f t="shared" si="29"/>
        <v>170338</v>
      </c>
    </row>
    <row r="282" spans="1:9" x14ac:dyDescent="0.25">
      <c r="A282" s="164">
        <f t="shared" si="24"/>
        <v>272</v>
      </c>
      <c r="B282" s="164">
        <f>IF(A282&gt;$A$8*12,"",VLOOKUP(A282,Lists!B277:E877,2,FALSE))</f>
        <v>23</v>
      </c>
      <c r="C282" s="164">
        <f>IF(A282&gt;$A$8*12,"",VLOOKUP(A282,Lists!$B$6:$D$606,3,FALSE))</f>
        <v>89</v>
      </c>
      <c r="D282" s="184">
        <f t="shared" si="25"/>
        <v>0.05</v>
      </c>
      <c r="E282" s="163">
        <f t="shared" si="26"/>
        <v>170338</v>
      </c>
      <c r="F282" s="163">
        <f t="shared" si="27"/>
        <v>0</v>
      </c>
      <c r="G282" s="163">
        <f t="shared" si="28"/>
        <v>710</v>
      </c>
      <c r="H282" s="163">
        <f>IF(A282&gt;$A$8*12,"",VLOOKUP(A282,Lists!B277:E866,4,FALSE))</f>
        <v>3986</v>
      </c>
      <c r="I282" s="163">
        <f t="shared" si="29"/>
        <v>167062</v>
      </c>
    </row>
    <row r="283" spans="1:9" x14ac:dyDescent="0.25">
      <c r="A283" s="164">
        <f t="shared" si="24"/>
        <v>273</v>
      </c>
      <c r="B283" s="164">
        <f>IF(A283&gt;$A$8*12,"",VLOOKUP(A283,Lists!B278:E878,2,FALSE))</f>
        <v>23</v>
      </c>
      <c r="C283" s="164">
        <f>IF(A283&gt;$A$8*12,"",VLOOKUP(A283,Lists!$B$6:$D$606,3,FALSE))</f>
        <v>89</v>
      </c>
      <c r="D283" s="184">
        <f t="shared" si="25"/>
        <v>0.05</v>
      </c>
      <c r="E283" s="163">
        <f t="shared" si="26"/>
        <v>167062</v>
      </c>
      <c r="F283" s="163">
        <f t="shared" si="27"/>
        <v>0</v>
      </c>
      <c r="G283" s="163">
        <f t="shared" si="28"/>
        <v>696</v>
      </c>
      <c r="H283" s="163">
        <f>IF(A283&gt;$A$8*12,"",VLOOKUP(A283,Lists!B278:E867,4,FALSE))</f>
        <v>3986</v>
      </c>
      <c r="I283" s="163">
        <f t="shared" si="29"/>
        <v>163772</v>
      </c>
    </row>
    <row r="284" spans="1:9" x14ac:dyDescent="0.25">
      <c r="A284" s="164">
        <f t="shared" si="24"/>
        <v>274</v>
      </c>
      <c r="B284" s="164">
        <f>IF(A284&gt;$A$8*12,"",VLOOKUP(A284,Lists!B279:E879,2,FALSE))</f>
        <v>23</v>
      </c>
      <c r="C284" s="164">
        <f>IF(A284&gt;$A$8*12,"",VLOOKUP(A284,Lists!$B$6:$D$606,3,FALSE))</f>
        <v>89</v>
      </c>
      <c r="D284" s="184">
        <f t="shared" si="25"/>
        <v>0.05</v>
      </c>
      <c r="E284" s="163">
        <f t="shared" si="26"/>
        <v>163772</v>
      </c>
      <c r="F284" s="163">
        <f t="shared" si="27"/>
        <v>0</v>
      </c>
      <c r="G284" s="163">
        <f t="shared" si="28"/>
        <v>682</v>
      </c>
      <c r="H284" s="163">
        <f>IF(A284&gt;$A$8*12,"",VLOOKUP(A284,Lists!B279:E868,4,FALSE))</f>
        <v>3986</v>
      </c>
      <c r="I284" s="163">
        <f t="shared" si="29"/>
        <v>160468</v>
      </c>
    </row>
    <row r="285" spans="1:9" x14ac:dyDescent="0.25">
      <c r="A285" s="164">
        <f t="shared" si="24"/>
        <v>275</v>
      </c>
      <c r="B285" s="164">
        <f>IF(A285&gt;$A$8*12,"",VLOOKUP(A285,Lists!B280:E880,2,FALSE))</f>
        <v>23</v>
      </c>
      <c r="C285" s="164">
        <f>IF(A285&gt;$A$8*12,"",VLOOKUP(A285,Lists!$B$6:$D$606,3,FALSE))</f>
        <v>89</v>
      </c>
      <c r="D285" s="184">
        <f t="shared" si="25"/>
        <v>0.05</v>
      </c>
      <c r="E285" s="163">
        <f t="shared" si="26"/>
        <v>160468</v>
      </c>
      <c r="F285" s="163">
        <f t="shared" si="27"/>
        <v>0</v>
      </c>
      <c r="G285" s="163">
        <f t="shared" si="28"/>
        <v>669</v>
      </c>
      <c r="H285" s="163">
        <f>IF(A285&gt;$A$8*12,"",VLOOKUP(A285,Lists!B280:E869,4,FALSE))</f>
        <v>3986</v>
      </c>
      <c r="I285" s="163">
        <f t="shared" si="29"/>
        <v>157151</v>
      </c>
    </row>
    <row r="286" spans="1:9" x14ac:dyDescent="0.25">
      <c r="A286" s="164">
        <f t="shared" si="24"/>
        <v>276</v>
      </c>
      <c r="B286" s="164">
        <f>IF(A286&gt;$A$8*12,"",VLOOKUP(A286,Lists!B281:E881,2,FALSE))</f>
        <v>23</v>
      </c>
      <c r="C286" s="164">
        <f>IF(A286&gt;$A$8*12,"",VLOOKUP(A286,Lists!$B$6:$D$606,3,FALSE))</f>
        <v>89</v>
      </c>
      <c r="D286" s="184">
        <f t="shared" si="25"/>
        <v>0.05</v>
      </c>
      <c r="E286" s="163">
        <f t="shared" si="26"/>
        <v>157151</v>
      </c>
      <c r="F286" s="163">
        <f t="shared" si="27"/>
        <v>0</v>
      </c>
      <c r="G286" s="163">
        <f t="shared" si="28"/>
        <v>655</v>
      </c>
      <c r="H286" s="163">
        <f>IF(A286&gt;$A$8*12,"",VLOOKUP(A286,Lists!B281:E870,4,FALSE))</f>
        <v>3986</v>
      </c>
      <c r="I286" s="163">
        <f t="shared" si="29"/>
        <v>153820</v>
      </c>
    </row>
    <row r="287" spans="1:9" x14ac:dyDescent="0.25">
      <c r="A287" s="164">
        <f t="shared" si="24"/>
        <v>277</v>
      </c>
      <c r="B287" s="164">
        <f>IF(A287&gt;$A$8*12,"",VLOOKUP(A287,Lists!B282:E882,2,FALSE))</f>
        <v>24</v>
      </c>
      <c r="C287" s="164">
        <f>IF(A287&gt;$A$8*12,"",VLOOKUP(A287,Lists!$B$6:$D$606,3,FALSE))</f>
        <v>90</v>
      </c>
      <c r="D287" s="184">
        <f t="shared" si="25"/>
        <v>0.05</v>
      </c>
      <c r="E287" s="163">
        <f t="shared" si="26"/>
        <v>153820</v>
      </c>
      <c r="F287" s="163">
        <f t="shared" si="27"/>
        <v>0</v>
      </c>
      <c r="G287" s="163">
        <f t="shared" si="28"/>
        <v>641</v>
      </c>
      <c r="H287" s="163">
        <f>IF(A287&gt;$A$8*12,"",VLOOKUP(A287,Lists!B282:E871,4,FALSE))</f>
        <v>4106</v>
      </c>
      <c r="I287" s="163">
        <f t="shared" si="29"/>
        <v>150355</v>
      </c>
    </row>
    <row r="288" spans="1:9" x14ac:dyDescent="0.25">
      <c r="A288" s="164">
        <f t="shared" si="24"/>
        <v>278</v>
      </c>
      <c r="B288" s="164">
        <f>IF(A288&gt;$A$8*12,"",VLOOKUP(A288,Lists!B283:E883,2,FALSE))</f>
        <v>24</v>
      </c>
      <c r="C288" s="164">
        <f>IF(A288&gt;$A$8*12,"",VLOOKUP(A288,Lists!$B$6:$D$606,3,FALSE))</f>
        <v>90</v>
      </c>
      <c r="D288" s="184">
        <f t="shared" si="25"/>
        <v>0.05</v>
      </c>
      <c r="E288" s="163">
        <f t="shared" si="26"/>
        <v>150355</v>
      </c>
      <c r="F288" s="163">
        <f t="shared" si="27"/>
        <v>0</v>
      </c>
      <c r="G288" s="163">
        <f t="shared" si="28"/>
        <v>626</v>
      </c>
      <c r="H288" s="163">
        <f>IF(A288&gt;$A$8*12,"",VLOOKUP(A288,Lists!B283:E872,4,FALSE))</f>
        <v>4106</v>
      </c>
      <c r="I288" s="163">
        <f t="shared" si="29"/>
        <v>146875</v>
      </c>
    </row>
    <row r="289" spans="1:9" x14ac:dyDescent="0.25">
      <c r="A289" s="164">
        <f t="shared" si="24"/>
        <v>279</v>
      </c>
      <c r="B289" s="164">
        <f>IF(A289&gt;$A$8*12,"",VLOOKUP(A289,Lists!B284:E884,2,FALSE))</f>
        <v>24</v>
      </c>
      <c r="C289" s="164">
        <f>IF(A289&gt;$A$8*12,"",VLOOKUP(A289,Lists!$B$6:$D$606,3,FALSE))</f>
        <v>90</v>
      </c>
      <c r="D289" s="184">
        <f t="shared" si="25"/>
        <v>0.05</v>
      </c>
      <c r="E289" s="163">
        <f t="shared" si="26"/>
        <v>146875</v>
      </c>
      <c r="F289" s="163">
        <f t="shared" si="27"/>
        <v>0</v>
      </c>
      <c r="G289" s="163">
        <f t="shared" si="28"/>
        <v>612</v>
      </c>
      <c r="H289" s="163">
        <f>IF(A289&gt;$A$8*12,"",VLOOKUP(A289,Lists!B284:E873,4,FALSE))</f>
        <v>4106</v>
      </c>
      <c r="I289" s="163">
        <f t="shared" si="29"/>
        <v>143381</v>
      </c>
    </row>
    <row r="290" spans="1:9" x14ac:dyDescent="0.25">
      <c r="A290" s="164">
        <f t="shared" si="24"/>
        <v>280</v>
      </c>
      <c r="B290" s="164">
        <f>IF(A290&gt;$A$8*12,"",VLOOKUP(A290,Lists!B285:E885,2,FALSE))</f>
        <v>24</v>
      </c>
      <c r="C290" s="164">
        <f>IF(A290&gt;$A$8*12,"",VLOOKUP(A290,Lists!$B$6:$D$606,3,FALSE))</f>
        <v>90</v>
      </c>
      <c r="D290" s="184">
        <f t="shared" si="25"/>
        <v>0.05</v>
      </c>
      <c r="E290" s="163">
        <f t="shared" si="26"/>
        <v>143381</v>
      </c>
      <c r="F290" s="163">
        <f t="shared" si="27"/>
        <v>0</v>
      </c>
      <c r="G290" s="163">
        <f t="shared" si="28"/>
        <v>597</v>
      </c>
      <c r="H290" s="163">
        <f>IF(A290&gt;$A$8*12,"",VLOOKUP(A290,Lists!B285:E874,4,FALSE))</f>
        <v>4106</v>
      </c>
      <c r="I290" s="163">
        <f t="shared" si="29"/>
        <v>139872</v>
      </c>
    </row>
    <row r="291" spans="1:9" x14ac:dyDescent="0.25">
      <c r="A291" s="164">
        <f t="shared" si="24"/>
        <v>281</v>
      </c>
      <c r="B291" s="164">
        <f>IF(A291&gt;$A$8*12,"",VLOOKUP(A291,Lists!B286:E886,2,FALSE))</f>
        <v>24</v>
      </c>
      <c r="C291" s="164">
        <f>IF(A291&gt;$A$8*12,"",VLOOKUP(A291,Lists!$B$6:$D$606,3,FALSE))</f>
        <v>90</v>
      </c>
      <c r="D291" s="184">
        <f t="shared" si="25"/>
        <v>0.05</v>
      </c>
      <c r="E291" s="163">
        <f t="shared" si="26"/>
        <v>139872</v>
      </c>
      <c r="F291" s="163">
        <f t="shared" si="27"/>
        <v>0</v>
      </c>
      <c r="G291" s="163">
        <f t="shared" si="28"/>
        <v>583</v>
      </c>
      <c r="H291" s="163">
        <f>IF(A291&gt;$A$8*12,"",VLOOKUP(A291,Lists!B286:E875,4,FALSE))</f>
        <v>4106</v>
      </c>
      <c r="I291" s="163">
        <f t="shared" si="29"/>
        <v>136349</v>
      </c>
    </row>
    <row r="292" spans="1:9" x14ac:dyDescent="0.25">
      <c r="A292" s="164">
        <f t="shared" si="24"/>
        <v>282</v>
      </c>
      <c r="B292" s="164">
        <f>IF(A292&gt;$A$8*12,"",VLOOKUP(A292,Lists!B287:E887,2,FALSE))</f>
        <v>24</v>
      </c>
      <c r="C292" s="164">
        <f>IF(A292&gt;$A$8*12,"",VLOOKUP(A292,Lists!$B$6:$D$606,3,FALSE))</f>
        <v>90</v>
      </c>
      <c r="D292" s="184">
        <f t="shared" si="25"/>
        <v>0.05</v>
      </c>
      <c r="E292" s="163">
        <f t="shared" si="26"/>
        <v>136349</v>
      </c>
      <c r="F292" s="163">
        <f t="shared" si="27"/>
        <v>0</v>
      </c>
      <c r="G292" s="163">
        <f t="shared" si="28"/>
        <v>568</v>
      </c>
      <c r="H292" s="163">
        <f>IF(A292&gt;$A$8*12,"",VLOOKUP(A292,Lists!B287:E876,4,FALSE))</f>
        <v>4106</v>
      </c>
      <c r="I292" s="163">
        <f t="shared" si="29"/>
        <v>132811</v>
      </c>
    </row>
    <row r="293" spans="1:9" x14ac:dyDescent="0.25">
      <c r="A293" s="164">
        <f t="shared" si="24"/>
        <v>283</v>
      </c>
      <c r="B293" s="164">
        <f>IF(A293&gt;$A$8*12,"",VLOOKUP(A293,Lists!B288:E888,2,FALSE))</f>
        <v>24</v>
      </c>
      <c r="C293" s="164">
        <f>IF(A293&gt;$A$8*12,"",VLOOKUP(A293,Lists!$B$6:$D$606,3,FALSE))</f>
        <v>90</v>
      </c>
      <c r="D293" s="184">
        <f t="shared" si="25"/>
        <v>0.05</v>
      </c>
      <c r="E293" s="163">
        <f t="shared" si="26"/>
        <v>132811</v>
      </c>
      <c r="F293" s="163">
        <f t="shared" si="27"/>
        <v>0</v>
      </c>
      <c r="G293" s="163">
        <f t="shared" si="28"/>
        <v>553</v>
      </c>
      <c r="H293" s="163">
        <f>IF(A293&gt;$A$8*12,"",VLOOKUP(A293,Lists!B288:E877,4,FALSE))</f>
        <v>4106</v>
      </c>
      <c r="I293" s="163">
        <f t="shared" si="29"/>
        <v>129258</v>
      </c>
    </row>
    <row r="294" spans="1:9" x14ac:dyDescent="0.25">
      <c r="A294" s="164">
        <f t="shared" si="24"/>
        <v>284</v>
      </c>
      <c r="B294" s="164">
        <f>IF(A294&gt;$A$8*12,"",VLOOKUP(A294,Lists!B289:E889,2,FALSE))</f>
        <v>24</v>
      </c>
      <c r="C294" s="164">
        <f>IF(A294&gt;$A$8*12,"",VLOOKUP(A294,Lists!$B$6:$D$606,3,FALSE))</f>
        <v>90</v>
      </c>
      <c r="D294" s="184">
        <f t="shared" si="25"/>
        <v>0.05</v>
      </c>
      <c r="E294" s="163">
        <f t="shared" si="26"/>
        <v>129258</v>
      </c>
      <c r="F294" s="163">
        <f t="shared" si="27"/>
        <v>0</v>
      </c>
      <c r="G294" s="163">
        <f t="shared" si="28"/>
        <v>539</v>
      </c>
      <c r="H294" s="163">
        <f>IF(A294&gt;$A$8*12,"",VLOOKUP(A294,Lists!B289:E878,4,FALSE))</f>
        <v>4106</v>
      </c>
      <c r="I294" s="163">
        <f t="shared" si="29"/>
        <v>125691</v>
      </c>
    </row>
    <row r="295" spans="1:9" x14ac:dyDescent="0.25">
      <c r="A295" s="164">
        <f t="shared" si="24"/>
        <v>285</v>
      </c>
      <c r="B295" s="164">
        <f>IF(A295&gt;$A$8*12,"",VLOOKUP(A295,Lists!B290:E890,2,FALSE))</f>
        <v>24</v>
      </c>
      <c r="C295" s="164">
        <f>IF(A295&gt;$A$8*12,"",VLOOKUP(A295,Lists!$B$6:$D$606,3,FALSE))</f>
        <v>90</v>
      </c>
      <c r="D295" s="184">
        <f t="shared" si="25"/>
        <v>0.05</v>
      </c>
      <c r="E295" s="163">
        <f t="shared" si="26"/>
        <v>125691</v>
      </c>
      <c r="F295" s="163">
        <f t="shared" si="27"/>
        <v>0</v>
      </c>
      <c r="G295" s="163">
        <f t="shared" si="28"/>
        <v>524</v>
      </c>
      <c r="H295" s="163">
        <f>IF(A295&gt;$A$8*12,"",VLOOKUP(A295,Lists!B290:E879,4,FALSE))</f>
        <v>4106</v>
      </c>
      <c r="I295" s="163">
        <f t="shared" si="29"/>
        <v>122109</v>
      </c>
    </row>
    <row r="296" spans="1:9" x14ac:dyDescent="0.25">
      <c r="A296" s="164">
        <f t="shared" si="24"/>
        <v>286</v>
      </c>
      <c r="B296" s="164">
        <f>IF(A296&gt;$A$8*12,"",VLOOKUP(A296,Lists!B291:E891,2,FALSE))</f>
        <v>24</v>
      </c>
      <c r="C296" s="164">
        <f>IF(A296&gt;$A$8*12,"",VLOOKUP(A296,Lists!$B$6:$D$606,3,FALSE))</f>
        <v>90</v>
      </c>
      <c r="D296" s="184">
        <f t="shared" si="25"/>
        <v>0.05</v>
      </c>
      <c r="E296" s="163">
        <f t="shared" si="26"/>
        <v>122109</v>
      </c>
      <c r="F296" s="163">
        <f t="shared" si="27"/>
        <v>0</v>
      </c>
      <c r="G296" s="163">
        <f t="shared" si="28"/>
        <v>509</v>
      </c>
      <c r="H296" s="163">
        <f>IF(A296&gt;$A$8*12,"",VLOOKUP(A296,Lists!B291:E880,4,FALSE))</f>
        <v>4106</v>
      </c>
      <c r="I296" s="163">
        <f t="shared" si="29"/>
        <v>118512</v>
      </c>
    </row>
    <row r="297" spans="1:9" x14ac:dyDescent="0.25">
      <c r="A297" s="164">
        <f t="shared" si="24"/>
        <v>287</v>
      </c>
      <c r="B297" s="164">
        <f>IF(A297&gt;$A$8*12,"",VLOOKUP(A297,Lists!B292:E892,2,FALSE))</f>
        <v>24</v>
      </c>
      <c r="C297" s="164">
        <f>IF(A297&gt;$A$8*12,"",VLOOKUP(A297,Lists!$B$6:$D$606,3,FALSE))</f>
        <v>90</v>
      </c>
      <c r="D297" s="184">
        <f t="shared" si="25"/>
        <v>0.05</v>
      </c>
      <c r="E297" s="163">
        <f t="shared" si="26"/>
        <v>118512</v>
      </c>
      <c r="F297" s="163">
        <f t="shared" si="27"/>
        <v>0</v>
      </c>
      <c r="G297" s="163">
        <f t="shared" si="28"/>
        <v>494</v>
      </c>
      <c r="H297" s="163">
        <f>IF(A297&gt;$A$8*12,"",VLOOKUP(A297,Lists!B292:E881,4,FALSE))</f>
        <v>4106</v>
      </c>
      <c r="I297" s="163">
        <f t="shared" si="29"/>
        <v>114900</v>
      </c>
    </row>
    <row r="298" spans="1:9" x14ac:dyDescent="0.25">
      <c r="A298" s="164">
        <f t="shared" si="24"/>
        <v>288</v>
      </c>
      <c r="B298" s="164">
        <f>IF(A298&gt;$A$8*12,"",VLOOKUP(A298,Lists!B293:E893,2,FALSE))</f>
        <v>24</v>
      </c>
      <c r="C298" s="164">
        <f>IF(A298&gt;$A$8*12,"",VLOOKUP(A298,Lists!$B$6:$D$606,3,FALSE))</f>
        <v>90</v>
      </c>
      <c r="D298" s="184">
        <f t="shared" si="25"/>
        <v>0.05</v>
      </c>
      <c r="E298" s="163">
        <f t="shared" si="26"/>
        <v>114900</v>
      </c>
      <c r="F298" s="163">
        <f t="shared" si="27"/>
        <v>0</v>
      </c>
      <c r="G298" s="163">
        <f t="shared" si="28"/>
        <v>479</v>
      </c>
      <c r="H298" s="163">
        <f>IF(A298&gt;$A$8*12,"",VLOOKUP(A298,Lists!B293:E882,4,FALSE))</f>
        <v>4106</v>
      </c>
      <c r="I298" s="163">
        <f t="shared" si="29"/>
        <v>111273</v>
      </c>
    </row>
    <row r="299" spans="1:9" x14ac:dyDescent="0.25">
      <c r="A299" s="164">
        <f t="shared" si="24"/>
        <v>289</v>
      </c>
      <c r="B299" s="164">
        <f>IF(A299&gt;$A$8*12,"",VLOOKUP(A299,Lists!B294:E894,2,FALSE))</f>
        <v>25</v>
      </c>
      <c r="C299" s="164">
        <f>IF(A299&gt;$A$8*12,"",VLOOKUP(A299,Lists!$B$6:$D$606,3,FALSE))</f>
        <v>91</v>
      </c>
      <c r="D299" s="184">
        <f t="shared" si="25"/>
        <v>0.05</v>
      </c>
      <c r="E299" s="163">
        <f t="shared" si="26"/>
        <v>111273</v>
      </c>
      <c r="F299" s="163">
        <f t="shared" si="27"/>
        <v>0</v>
      </c>
      <c r="G299" s="163">
        <f t="shared" si="28"/>
        <v>464</v>
      </c>
      <c r="H299" s="163">
        <f>IF(A299&gt;$A$8*12,"",VLOOKUP(A299,Lists!B294:E883,4,FALSE))</f>
        <v>4229</v>
      </c>
      <c r="I299" s="163">
        <f t="shared" si="29"/>
        <v>107508</v>
      </c>
    </row>
    <row r="300" spans="1:9" x14ac:dyDescent="0.25">
      <c r="A300" s="164">
        <f t="shared" si="24"/>
        <v>290</v>
      </c>
      <c r="B300" s="164">
        <f>IF(A300&gt;$A$8*12,"",VLOOKUP(A300,Lists!B295:E895,2,FALSE))</f>
        <v>25</v>
      </c>
      <c r="C300" s="164">
        <f>IF(A300&gt;$A$8*12,"",VLOOKUP(A300,Lists!$B$6:$D$606,3,FALSE))</f>
        <v>91</v>
      </c>
      <c r="D300" s="184">
        <f t="shared" si="25"/>
        <v>0.05</v>
      </c>
      <c r="E300" s="163">
        <f t="shared" si="26"/>
        <v>107508</v>
      </c>
      <c r="F300" s="163">
        <f t="shared" si="27"/>
        <v>0</v>
      </c>
      <c r="G300" s="163">
        <f t="shared" si="28"/>
        <v>448</v>
      </c>
      <c r="H300" s="163">
        <f>IF(A300&gt;$A$8*12,"",VLOOKUP(A300,Lists!B295:E884,4,FALSE))</f>
        <v>4229</v>
      </c>
      <c r="I300" s="163">
        <f t="shared" si="29"/>
        <v>103727</v>
      </c>
    </row>
    <row r="301" spans="1:9" x14ac:dyDescent="0.25">
      <c r="A301" s="164">
        <f t="shared" si="24"/>
        <v>291</v>
      </c>
      <c r="B301" s="164">
        <f>IF(A301&gt;$A$8*12,"",VLOOKUP(A301,Lists!B296:E896,2,FALSE))</f>
        <v>25</v>
      </c>
      <c r="C301" s="164">
        <f>IF(A301&gt;$A$8*12,"",VLOOKUP(A301,Lists!$B$6:$D$606,3,FALSE))</f>
        <v>91</v>
      </c>
      <c r="D301" s="184">
        <f t="shared" si="25"/>
        <v>0.05</v>
      </c>
      <c r="E301" s="163">
        <f t="shared" si="26"/>
        <v>103727</v>
      </c>
      <c r="F301" s="163">
        <f t="shared" si="27"/>
        <v>0</v>
      </c>
      <c r="G301" s="163">
        <f t="shared" si="28"/>
        <v>432</v>
      </c>
      <c r="H301" s="163">
        <f>IF(A301&gt;$A$8*12,"",VLOOKUP(A301,Lists!B296:E885,4,FALSE))</f>
        <v>4229</v>
      </c>
      <c r="I301" s="163">
        <f t="shared" si="29"/>
        <v>99930</v>
      </c>
    </row>
    <row r="302" spans="1:9" x14ac:dyDescent="0.25">
      <c r="A302" s="164">
        <f t="shared" si="24"/>
        <v>292</v>
      </c>
      <c r="B302" s="164">
        <f>IF(A302&gt;$A$8*12,"",VLOOKUP(A302,Lists!B297:E897,2,FALSE))</f>
        <v>25</v>
      </c>
      <c r="C302" s="164">
        <f>IF(A302&gt;$A$8*12,"",VLOOKUP(A302,Lists!$B$6:$D$606,3,FALSE))</f>
        <v>91</v>
      </c>
      <c r="D302" s="184">
        <f t="shared" si="25"/>
        <v>0.05</v>
      </c>
      <c r="E302" s="163">
        <f t="shared" si="26"/>
        <v>99930</v>
      </c>
      <c r="F302" s="163">
        <f t="shared" si="27"/>
        <v>0</v>
      </c>
      <c r="G302" s="163">
        <f t="shared" si="28"/>
        <v>416</v>
      </c>
      <c r="H302" s="163">
        <f>IF(A302&gt;$A$8*12,"",VLOOKUP(A302,Lists!B297:E886,4,FALSE))</f>
        <v>4229</v>
      </c>
      <c r="I302" s="163">
        <f t="shared" si="29"/>
        <v>96117</v>
      </c>
    </row>
    <row r="303" spans="1:9" x14ac:dyDescent="0.25">
      <c r="A303" s="164">
        <f t="shared" si="24"/>
        <v>293</v>
      </c>
      <c r="B303" s="164">
        <f>IF(A303&gt;$A$8*12,"",VLOOKUP(A303,Lists!B298:E898,2,FALSE))</f>
        <v>25</v>
      </c>
      <c r="C303" s="164">
        <f>IF(A303&gt;$A$8*12,"",VLOOKUP(A303,Lists!$B$6:$D$606,3,FALSE))</f>
        <v>91</v>
      </c>
      <c r="D303" s="184">
        <f t="shared" si="25"/>
        <v>0.05</v>
      </c>
      <c r="E303" s="163">
        <f t="shared" si="26"/>
        <v>96117</v>
      </c>
      <c r="F303" s="163">
        <f t="shared" si="27"/>
        <v>0</v>
      </c>
      <c r="G303" s="163">
        <f t="shared" si="28"/>
        <v>400</v>
      </c>
      <c r="H303" s="163">
        <f>IF(A303&gt;$A$8*12,"",VLOOKUP(A303,Lists!B298:E887,4,FALSE))</f>
        <v>4229</v>
      </c>
      <c r="I303" s="163">
        <f t="shared" si="29"/>
        <v>92288</v>
      </c>
    </row>
    <row r="304" spans="1:9" x14ac:dyDescent="0.25">
      <c r="A304" s="164">
        <f t="shared" si="24"/>
        <v>294</v>
      </c>
      <c r="B304" s="164">
        <f>IF(A304&gt;$A$8*12,"",VLOOKUP(A304,Lists!B299:E899,2,FALSE))</f>
        <v>25</v>
      </c>
      <c r="C304" s="164">
        <f>IF(A304&gt;$A$8*12,"",VLOOKUP(A304,Lists!$B$6:$D$606,3,FALSE))</f>
        <v>91</v>
      </c>
      <c r="D304" s="184">
        <f t="shared" si="25"/>
        <v>0.05</v>
      </c>
      <c r="E304" s="163">
        <f t="shared" si="26"/>
        <v>92288</v>
      </c>
      <c r="F304" s="163">
        <f t="shared" si="27"/>
        <v>0</v>
      </c>
      <c r="G304" s="163">
        <f t="shared" si="28"/>
        <v>385</v>
      </c>
      <c r="H304" s="163">
        <f>IF(A304&gt;$A$8*12,"",VLOOKUP(A304,Lists!B299:E888,4,FALSE))</f>
        <v>4229</v>
      </c>
      <c r="I304" s="163">
        <f t="shared" si="29"/>
        <v>88444</v>
      </c>
    </row>
    <row r="305" spans="1:9" x14ac:dyDescent="0.25">
      <c r="A305" s="164">
        <f t="shared" si="24"/>
        <v>295</v>
      </c>
      <c r="B305" s="164">
        <f>IF(A305&gt;$A$8*12,"",VLOOKUP(A305,Lists!B300:E900,2,FALSE))</f>
        <v>25</v>
      </c>
      <c r="C305" s="164">
        <f>IF(A305&gt;$A$8*12,"",VLOOKUP(A305,Lists!$B$6:$D$606,3,FALSE))</f>
        <v>91</v>
      </c>
      <c r="D305" s="184">
        <f t="shared" si="25"/>
        <v>0.05</v>
      </c>
      <c r="E305" s="163">
        <f t="shared" si="26"/>
        <v>88444</v>
      </c>
      <c r="F305" s="163">
        <f t="shared" si="27"/>
        <v>0</v>
      </c>
      <c r="G305" s="163">
        <f t="shared" si="28"/>
        <v>369</v>
      </c>
      <c r="H305" s="163">
        <f>IF(A305&gt;$A$8*12,"",VLOOKUP(A305,Lists!B300:E889,4,FALSE))</f>
        <v>4229</v>
      </c>
      <c r="I305" s="163">
        <f t="shared" si="29"/>
        <v>84584</v>
      </c>
    </row>
    <row r="306" spans="1:9" x14ac:dyDescent="0.25">
      <c r="A306" s="164">
        <f t="shared" si="24"/>
        <v>296</v>
      </c>
      <c r="B306" s="164">
        <f>IF(A306&gt;$A$8*12,"",VLOOKUP(A306,Lists!B301:E901,2,FALSE))</f>
        <v>25</v>
      </c>
      <c r="C306" s="164">
        <f>IF(A306&gt;$A$8*12,"",VLOOKUP(A306,Lists!$B$6:$D$606,3,FALSE))</f>
        <v>91</v>
      </c>
      <c r="D306" s="184">
        <f t="shared" si="25"/>
        <v>0.05</v>
      </c>
      <c r="E306" s="163">
        <f t="shared" si="26"/>
        <v>84584</v>
      </c>
      <c r="F306" s="163">
        <f t="shared" si="27"/>
        <v>0</v>
      </c>
      <c r="G306" s="163">
        <f t="shared" si="28"/>
        <v>352</v>
      </c>
      <c r="H306" s="163">
        <f>IF(A306&gt;$A$8*12,"",VLOOKUP(A306,Lists!B301:E890,4,FALSE))</f>
        <v>4229</v>
      </c>
      <c r="I306" s="163">
        <f t="shared" si="29"/>
        <v>80707</v>
      </c>
    </row>
    <row r="307" spans="1:9" x14ac:dyDescent="0.25">
      <c r="A307" s="164">
        <f t="shared" si="24"/>
        <v>297</v>
      </c>
      <c r="B307" s="164">
        <f>IF(A307&gt;$A$8*12,"",VLOOKUP(A307,Lists!B302:E902,2,FALSE))</f>
        <v>25</v>
      </c>
      <c r="C307" s="164">
        <f>IF(A307&gt;$A$8*12,"",VLOOKUP(A307,Lists!$B$6:$D$606,3,FALSE))</f>
        <v>91</v>
      </c>
      <c r="D307" s="184">
        <f t="shared" si="25"/>
        <v>0.05</v>
      </c>
      <c r="E307" s="163">
        <f t="shared" si="26"/>
        <v>80707</v>
      </c>
      <c r="F307" s="163">
        <f t="shared" si="27"/>
        <v>0</v>
      </c>
      <c r="G307" s="163">
        <f t="shared" si="28"/>
        <v>336</v>
      </c>
      <c r="H307" s="163">
        <f>IF(A307&gt;$A$8*12,"",VLOOKUP(A307,Lists!B302:E891,4,FALSE))</f>
        <v>4229</v>
      </c>
      <c r="I307" s="163">
        <f t="shared" si="29"/>
        <v>76814</v>
      </c>
    </row>
    <row r="308" spans="1:9" x14ac:dyDescent="0.25">
      <c r="A308" s="164">
        <f t="shared" si="24"/>
        <v>298</v>
      </c>
      <c r="B308" s="164">
        <f>IF(A308&gt;$A$8*12,"",VLOOKUP(A308,Lists!B303:E903,2,FALSE))</f>
        <v>25</v>
      </c>
      <c r="C308" s="164">
        <f>IF(A308&gt;$A$8*12,"",VLOOKUP(A308,Lists!$B$6:$D$606,3,FALSE))</f>
        <v>91</v>
      </c>
      <c r="D308" s="184">
        <f t="shared" si="25"/>
        <v>0.05</v>
      </c>
      <c r="E308" s="163">
        <f t="shared" si="26"/>
        <v>76814</v>
      </c>
      <c r="F308" s="163">
        <f t="shared" si="27"/>
        <v>0</v>
      </c>
      <c r="G308" s="163">
        <f t="shared" si="28"/>
        <v>320</v>
      </c>
      <c r="H308" s="163">
        <f>IF(A308&gt;$A$8*12,"",VLOOKUP(A308,Lists!B303:E892,4,FALSE))</f>
        <v>4229</v>
      </c>
      <c r="I308" s="163">
        <f t="shared" si="29"/>
        <v>72905</v>
      </c>
    </row>
    <row r="309" spans="1:9" x14ac:dyDescent="0.25">
      <c r="A309" s="164">
        <f t="shared" si="24"/>
        <v>299</v>
      </c>
      <c r="B309" s="164">
        <f>IF(A309&gt;$A$8*12,"",VLOOKUP(A309,Lists!B304:E904,2,FALSE))</f>
        <v>25</v>
      </c>
      <c r="C309" s="164">
        <f>IF(A309&gt;$A$8*12,"",VLOOKUP(A309,Lists!$B$6:$D$606,3,FALSE))</f>
        <v>91</v>
      </c>
      <c r="D309" s="184">
        <f t="shared" si="25"/>
        <v>0.05</v>
      </c>
      <c r="E309" s="163">
        <f t="shared" si="26"/>
        <v>72905</v>
      </c>
      <c r="F309" s="163">
        <f t="shared" si="27"/>
        <v>0</v>
      </c>
      <c r="G309" s="163">
        <f t="shared" si="28"/>
        <v>304</v>
      </c>
      <c r="H309" s="163">
        <f>IF(A309&gt;$A$8*12,"",VLOOKUP(A309,Lists!B304:E893,4,FALSE))</f>
        <v>4229</v>
      </c>
      <c r="I309" s="163">
        <f t="shared" si="29"/>
        <v>68980</v>
      </c>
    </row>
    <row r="310" spans="1:9" x14ac:dyDescent="0.25">
      <c r="A310" s="164">
        <f t="shared" si="24"/>
        <v>300</v>
      </c>
      <c r="B310" s="164">
        <f>IF(A310&gt;$A$8*12,"",VLOOKUP(A310,Lists!B305:E905,2,FALSE))</f>
        <v>25</v>
      </c>
      <c r="C310" s="164">
        <f>IF(A310&gt;$A$8*12,"",VLOOKUP(A310,Lists!$B$6:$D$606,3,FALSE))</f>
        <v>91</v>
      </c>
      <c r="D310" s="184">
        <f t="shared" si="25"/>
        <v>0.05</v>
      </c>
      <c r="E310" s="163">
        <f t="shared" si="26"/>
        <v>68980</v>
      </c>
      <c r="F310" s="163">
        <f t="shared" si="27"/>
        <v>0</v>
      </c>
      <c r="G310" s="163">
        <f t="shared" si="28"/>
        <v>287</v>
      </c>
      <c r="H310" s="163">
        <f>IF(A310&gt;$A$8*12,"",VLOOKUP(A310,Lists!B305:E894,4,FALSE))</f>
        <v>4229</v>
      </c>
      <c r="I310" s="163">
        <f t="shared" si="29"/>
        <v>65038</v>
      </c>
    </row>
    <row r="311" spans="1:9" x14ac:dyDescent="0.25">
      <c r="A311" s="164">
        <f t="shared" si="24"/>
        <v>301</v>
      </c>
      <c r="B311" s="164">
        <f>IF(A311&gt;$A$8*12,"",VLOOKUP(A311,Lists!B306:E906,2,FALSE))</f>
        <v>26</v>
      </c>
      <c r="C311" s="164">
        <f>IF(A311&gt;$A$8*12,"",VLOOKUP(A311,Lists!$B$6:$D$606,3,FALSE))</f>
        <v>92</v>
      </c>
      <c r="D311" s="184">
        <f t="shared" si="25"/>
        <v>0.05</v>
      </c>
      <c r="E311" s="163">
        <f t="shared" si="26"/>
        <v>65038</v>
      </c>
      <c r="F311" s="163">
        <f t="shared" si="27"/>
        <v>0</v>
      </c>
      <c r="G311" s="163">
        <f t="shared" si="28"/>
        <v>271</v>
      </c>
      <c r="H311" s="163">
        <f>IF(A311&gt;$A$8*12,"",VLOOKUP(A311,Lists!B306:E895,4,FALSE))</f>
        <v>4356</v>
      </c>
      <c r="I311" s="163">
        <f t="shared" si="29"/>
        <v>60953</v>
      </c>
    </row>
    <row r="312" spans="1:9" x14ac:dyDescent="0.25">
      <c r="A312" s="164">
        <f t="shared" si="24"/>
        <v>302</v>
      </c>
      <c r="B312" s="164">
        <f>IF(A312&gt;$A$8*12,"",VLOOKUP(A312,Lists!B307:E907,2,FALSE))</f>
        <v>26</v>
      </c>
      <c r="C312" s="164">
        <f>IF(A312&gt;$A$8*12,"",VLOOKUP(A312,Lists!$B$6:$D$606,3,FALSE))</f>
        <v>92</v>
      </c>
      <c r="D312" s="184">
        <f t="shared" si="25"/>
        <v>0.05</v>
      </c>
      <c r="E312" s="163">
        <f t="shared" si="26"/>
        <v>60953</v>
      </c>
      <c r="F312" s="163">
        <f t="shared" si="27"/>
        <v>0</v>
      </c>
      <c r="G312" s="163">
        <f t="shared" si="28"/>
        <v>254</v>
      </c>
      <c r="H312" s="163">
        <f>IF(A312&gt;$A$8*12,"",VLOOKUP(A312,Lists!B307:E896,4,FALSE))</f>
        <v>4356</v>
      </c>
      <c r="I312" s="163">
        <f t="shared" si="29"/>
        <v>56851</v>
      </c>
    </row>
    <row r="313" spans="1:9" x14ac:dyDescent="0.25">
      <c r="A313" s="164">
        <f t="shared" si="24"/>
        <v>303</v>
      </c>
      <c r="B313" s="164">
        <f>IF(A313&gt;$A$8*12,"",VLOOKUP(A313,Lists!B308:E908,2,FALSE))</f>
        <v>26</v>
      </c>
      <c r="C313" s="164">
        <f>IF(A313&gt;$A$8*12,"",VLOOKUP(A313,Lists!$B$6:$D$606,3,FALSE))</f>
        <v>92</v>
      </c>
      <c r="D313" s="184">
        <f t="shared" si="25"/>
        <v>0.05</v>
      </c>
      <c r="E313" s="163">
        <f t="shared" si="26"/>
        <v>56851</v>
      </c>
      <c r="F313" s="163">
        <f t="shared" si="27"/>
        <v>0</v>
      </c>
      <c r="G313" s="163">
        <f t="shared" si="28"/>
        <v>237</v>
      </c>
      <c r="H313" s="163">
        <f>IF(A313&gt;$A$8*12,"",VLOOKUP(A313,Lists!B308:E897,4,FALSE))</f>
        <v>4356</v>
      </c>
      <c r="I313" s="163">
        <f t="shared" si="29"/>
        <v>52732</v>
      </c>
    </row>
    <row r="314" spans="1:9" x14ac:dyDescent="0.25">
      <c r="A314" s="164">
        <f t="shared" si="24"/>
        <v>304</v>
      </c>
      <c r="B314" s="164">
        <f>IF(A314&gt;$A$8*12,"",VLOOKUP(A314,Lists!B309:E909,2,FALSE))</f>
        <v>26</v>
      </c>
      <c r="C314" s="164">
        <f>IF(A314&gt;$A$8*12,"",VLOOKUP(A314,Lists!$B$6:$D$606,3,FALSE))</f>
        <v>92</v>
      </c>
      <c r="D314" s="184">
        <f t="shared" si="25"/>
        <v>0.05</v>
      </c>
      <c r="E314" s="163">
        <f t="shared" si="26"/>
        <v>52732</v>
      </c>
      <c r="F314" s="163">
        <f t="shared" si="27"/>
        <v>0</v>
      </c>
      <c r="G314" s="163">
        <f t="shared" si="28"/>
        <v>220</v>
      </c>
      <c r="H314" s="163">
        <f>IF(A314&gt;$A$8*12,"",VLOOKUP(A314,Lists!B309:E898,4,FALSE))</f>
        <v>4356</v>
      </c>
      <c r="I314" s="163">
        <f t="shared" si="29"/>
        <v>48596</v>
      </c>
    </row>
    <row r="315" spans="1:9" x14ac:dyDescent="0.25">
      <c r="A315" s="164">
        <f t="shared" si="24"/>
        <v>305</v>
      </c>
      <c r="B315" s="164">
        <f>IF(A315&gt;$A$8*12,"",VLOOKUP(A315,Lists!B310:E910,2,FALSE))</f>
        <v>26</v>
      </c>
      <c r="C315" s="164">
        <f>IF(A315&gt;$A$8*12,"",VLOOKUP(A315,Lists!$B$6:$D$606,3,FALSE))</f>
        <v>92</v>
      </c>
      <c r="D315" s="184">
        <f t="shared" si="25"/>
        <v>0.05</v>
      </c>
      <c r="E315" s="163">
        <f t="shared" si="26"/>
        <v>48596</v>
      </c>
      <c r="F315" s="163">
        <f t="shared" si="27"/>
        <v>0</v>
      </c>
      <c r="G315" s="163">
        <f t="shared" si="28"/>
        <v>202</v>
      </c>
      <c r="H315" s="163">
        <f>IF(A315&gt;$A$8*12,"",VLOOKUP(A315,Lists!B310:E899,4,FALSE))</f>
        <v>4356</v>
      </c>
      <c r="I315" s="163">
        <f t="shared" si="29"/>
        <v>44442</v>
      </c>
    </row>
    <row r="316" spans="1:9" x14ac:dyDescent="0.25">
      <c r="A316" s="164">
        <f t="shared" si="24"/>
        <v>306</v>
      </c>
      <c r="B316" s="164">
        <f>IF(A316&gt;$A$8*12,"",VLOOKUP(A316,Lists!B311:E911,2,FALSE))</f>
        <v>26</v>
      </c>
      <c r="C316" s="164">
        <f>IF(A316&gt;$A$8*12,"",VLOOKUP(A316,Lists!$B$6:$D$606,3,FALSE))</f>
        <v>92</v>
      </c>
      <c r="D316" s="184">
        <f t="shared" si="25"/>
        <v>0.05</v>
      </c>
      <c r="E316" s="163">
        <f t="shared" si="26"/>
        <v>44442</v>
      </c>
      <c r="F316" s="163">
        <f t="shared" si="27"/>
        <v>0</v>
      </c>
      <c r="G316" s="163">
        <f t="shared" si="28"/>
        <v>185</v>
      </c>
      <c r="H316" s="163">
        <f>IF(A316&gt;$A$8*12,"",VLOOKUP(A316,Lists!B311:E900,4,FALSE))</f>
        <v>4356</v>
      </c>
      <c r="I316" s="163">
        <f t="shared" si="29"/>
        <v>40271</v>
      </c>
    </row>
    <row r="317" spans="1:9" x14ac:dyDescent="0.25">
      <c r="A317" s="164">
        <f t="shared" si="24"/>
        <v>307</v>
      </c>
      <c r="B317" s="164">
        <f>IF(A317&gt;$A$8*12,"",VLOOKUP(A317,Lists!B312:E912,2,FALSE))</f>
        <v>26</v>
      </c>
      <c r="C317" s="164">
        <f>IF(A317&gt;$A$8*12,"",VLOOKUP(A317,Lists!$B$6:$D$606,3,FALSE))</f>
        <v>92</v>
      </c>
      <c r="D317" s="184">
        <f t="shared" si="25"/>
        <v>0.05</v>
      </c>
      <c r="E317" s="163">
        <f t="shared" si="26"/>
        <v>40271</v>
      </c>
      <c r="F317" s="163">
        <f t="shared" si="27"/>
        <v>0</v>
      </c>
      <c r="G317" s="163">
        <f t="shared" si="28"/>
        <v>168</v>
      </c>
      <c r="H317" s="163">
        <f>IF(A317&gt;$A$8*12,"",VLOOKUP(A317,Lists!B312:E901,4,FALSE))</f>
        <v>4356</v>
      </c>
      <c r="I317" s="163">
        <f t="shared" si="29"/>
        <v>36083</v>
      </c>
    </row>
    <row r="318" spans="1:9" x14ac:dyDescent="0.25">
      <c r="A318" s="164">
        <f t="shared" si="24"/>
        <v>308</v>
      </c>
      <c r="B318" s="164">
        <f>IF(A318&gt;$A$8*12,"",VLOOKUP(A318,Lists!B313:E913,2,FALSE))</f>
        <v>26</v>
      </c>
      <c r="C318" s="164">
        <f>IF(A318&gt;$A$8*12,"",VLOOKUP(A318,Lists!$B$6:$D$606,3,FALSE))</f>
        <v>92</v>
      </c>
      <c r="D318" s="184">
        <f t="shared" si="25"/>
        <v>0.05</v>
      </c>
      <c r="E318" s="163">
        <f t="shared" si="26"/>
        <v>36083</v>
      </c>
      <c r="F318" s="163">
        <f t="shared" si="27"/>
        <v>0</v>
      </c>
      <c r="G318" s="163">
        <f t="shared" si="28"/>
        <v>150</v>
      </c>
      <c r="H318" s="163">
        <f>IF(A318&gt;$A$8*12,"",VLOOKUP(A318,Lists!B313:E902,4,FALSE))</f>
        <v>4356</v>
      </c>
      <c r="I318" s="163">
        <f t="shared" si="29"/>
        <v>31877</v>
      </c>
    </row>
    <row r="319" spans="1:9" x14ac:dyDescent="0.25">
      <c r="A319" s="164">
        <f t="shared" si="24"/>
        <v>309</v>
      </c>
      <c r="B319" s="164">
        <f>IF(A319&gt;$A$8*12,"",VLOOKUP(A319,Lists!B314:E914,2,FALSE))</f>
        <v>26</v>
      </c>
      <c r="C319" s="164">
        <f>IF(A319&gt;$A$8*12,"",VLOOKUP(A319,Lists!$B$6:$D$606,3,FALSE))</f>
        <v>92</v>
      </c>
      <c r="D319" s="184">
        <f t="shared" si="25"/>
        <v>0.05</v>
      </c>
      <c r="E319" s="163">
        <f t="shared" si="26"/>
        <v>31877</v>
      </c>
      <c r="F319" s="163">
        <f t="shared" si="27"/>
        <v>0</v>
      </c>
      <c r="G319" s="163">
        <f t="shared" si="28"/>
        <v>133</v>
      </c>
      <c r="H319" s="163">
        <f>IF(A319&gt;$A$8*12,"",VLOOKUP(A319,Lists!B314:E903,4,FALSE))</f>
        <v>4356</v>
      </c>
      <c r="I319" s="163">
        <f t="shared" si="29"/>
        <v>27654</v>
      </c>
    </row>
    <row r="320" spans="1:9" x14ac:dyDescent="0.25">
      <c r="A320" s="164">
        <f t="shared" si="24"/>
        <v>310</v>
      </c>
      <c r="B320" s="164">
        <f>IF(A320&gt;$A$8*12,"",VLOOKUP(A320,Lists!B315:E915,2,FALSE))</f>
        <v>26</v>
      </c>
      <c r="C320" s="164">
        <f>IF(A320&gt;$A$8*12,"",VLOOKUP(A320,Lists!$B$6:$D$606,3,FALSE))</f>
        <v>92</v>
      </c>
      <c r="D320" s="184">
        <f t="shared" si="25"/>
        <v>0.05</v>
      </c>
      <c r="E320" s="163">
        <f t="shared" si="26"/>
        <v>27654</v>
      </c>
      <c r="F320" s="163">
        <f t="shared" si="27"/>
        <v>0</v>
      </c>
      <c r="G320" s="163">
        <f t="shared" si="28"/>
        <v>115</v>
      </c>
      <c r="H320" s="163">
        <f>IF(A320&gt;$A$8*12,"",VLOOKUP(A320,Lists!B315:E904,4,FALSE))</f>
        <v>4356</v>
      </c>
      <c r="I320" s="163">
        <f t="shared" si="29"/>
        <v>23413</v>
      </c>
    </row>
    <row r="321" spans="1:9" x14ac:dyDescent="0.25">
      <c r="A321" s="164">
        <f t="shared" si="24"/>
        <v>311</v>
      </c>
      <c r="B321" s="164">
        <f>IF(A321&gt;$A$8*12,"",VLOOKUP(A321,Lists!B316:E916,2,FALSE))</f>
        <v>26</v>
      </c>
      <c r="C321" s="164">
        <f>IF(A321&gt;$A$8*12,"",VLOOKUP(A321,Lists!$B$6:$D$606,3,FALSE))</f>
        <v>92</v>
      </c>
      <c r="D321" s="184">
        <f t="shared" si="25"/>
        <v>0.05</v>
      </c>
      <c r="E321" s="163">
        <f t="shared" si="26"/>
        <v>23413</v>
      </c>
      <c r="F321" s="163">
        <f t="shared" si="27"/>
        <v>0</v>
      </c>
      <c r="G321" s="163">
        <f t="shared" si="28"/>
        <v>98</v>
      </c>
      <c r="H321" s="163">
        <f>IF(A321&gt;$A$8*12,"",VLOOKUP(A321,Lists!B316:E905,4,FALSE))</f>
        <v>4356</v>
      </c>
      <c r="I321" s="163">
        <f t="shared" si="29"/>
        <v>19155</v>
      </c>
    </row>
    <row r="322" spans="1:9" x14ac:dyDescent="0.25">
      <c r="A322" s="164">
        <f t="shared" si="24"/>
        <v>312</v>
      </c>
      <c r="B322" s="164">
        <f>IF(A322&gt;$A$8*12,"",VLOOKUP(A322,Lists!B317:E917,2,FALSE))</f>
        <v>26</v>
      </c>
      <c r="C322" s="164">
        <f>IF(A322&gt;$A$8*12,"",VLOOKUP(A322,Lists!$B$6:$D$606,3,FALSE))</f>
        <v>92</v>
      </c>
      <c r="D322" s="184">
        <f t="shared" si="25"/>
        <v>0.05</v>
      </c>
      <c r="E322" s="163">
        <f t="shared" si="26"/>
        <v>19155</v>
      </c>
      <c r="F322" s="163">
        <f t="shared" si="27"/>
        <v>0</v>
      </c>
      <c r="G322" s="163">
        <f t="shared" si="28"/>
        <v>80</v>
      </c>
      <c r="H322" s="163">
        <f>IF(A322&gt;$A$8*12,"",VLOOKUP(A322,Lists!B317:E906,4,FALSE))</f>
        <v>4356</v>
      </c>
      <c r="I322" s="163">
        <f t="shared" si="29"/>
        <v>14879</v>
      </c>
    </row>
    <row r="323" spans="1:9" x14ac:dyDescent="0.25">
      <c r="A323" s="164" t="str">
        <f t="shared" si="24"/>
        <v/>
      </c>
      <c r="B323" s="164" t="str">
        <f>IF(A323&gt;$A$8*12,"",VLOOKUP(A323,Lists!B318:E918,2,FALSE))</f>
        <v/>
      </c>
      <c r="C323" s="164" t="str">
        <f>IF(A323&gt;$A$8*12,"",VLOOKUP(A323,Lists!$B$6:$D$606,3,FALSE))</f>
        <v/>
      </c>
      <c r="D323" s="184" t="str">
        <f t="shared" si="25"/>
        <v/>
      </c>
      <c r="E323" s="163" t="str">
        <f t="shared" si="26"/>
        <v/>
      </c>
      <c r="F323" s="163" t="str">
        <f t="shared" si="27"/>
        <v/>
      </c>
      <c r="G323" s="163" t="str">
        <f t="shared" si="28"/>
        <v/>
      </c>
      <c r="H323" s="163" t="str">
        <f>IF(A323&gt;$A$8*12,"",VLOOKUP(A323,Lists!B318:E907,4,FALSE))</f>
        <v/>
      </c>
      <c r="I323" s="163" t="str">
        <f t="shared" si="29"/>
        <v/>
      </c>
    </row>
    <row r="324" spans="1:9" x14ac:dyDescent="0.25">
      <c r="A324" s="164" t="str">
        <f t="shared" si="24"/>
        <v/>
      </c>
      <c r="B324" s="164" t="str">
        <f>IF(A324&gt;$A$8*12,"",VLOOKUP(A324,Lists!B319:E919,2,FALSE))</f>
        <v/>
      </c>
      <c r="C324" s="164" t="str">
        <f>IF(A324&gt;$A$8*12,"",VLOOKUP(A324,Lists!$B$6:$D$606,3,FALSE))</f>
        <v/>
      </c>
      <c r="D324" s="184" t="str">
        <f t="shared" si="25"/>
        <v/>
      </c>
      <c r="E324" s="163" t="str">
        <f t="shared" si="26"/>
        <v/>
      </c>
      <c r="F324" s="163" t="str">
        <f t="shared" si="27"/>
        <v/>
      </c>
      <c r="G324" s="163" t="str">
        <f t="shared" si="28"/>
        <v/>
      </c>
      <c r="H324" s="163" t="str">
        <f>IF(A324&gt;$A$8*12,"",VLOOKUP(A324,Lists!B319:E908,4,FALSE))</f>
        <v/>
      </c>
      <c r="I324" s="163" t="str">
        <f t="shared" si="29"/>
        <v/>
      </c>
    </row>
    <row r="325" spans="1:9" x14ac:dyDescent="0.25">
      <c r="A325" s="164" t="str">
        <f t="shared" si="24"/>
        <v/>
      </c>
      <c r="B325" s="164" t="str">
        <f>IF(A325&gt;$A$8*12,"",VLOOKUP(A325,Lists!B320:E920,2,FALSE))</f>
        <v/>
      </c>
      <c r="C325" s="164" t="str">
        <f>IF(A325&gt;$A$8*12,"",VLOOKUP(A325,Lists!$B$6:$D$606,3,FALSE))</f>
        <v/>
      </c>
      <c r="D325" s="184" t="str">
        <f t="shared" si="25"/>
        <v/>
      </c>
      <c r="E325" s="163" t="str">
        <f t="shared" si="26"/>
        <v/>
      </c>
      <c r="F325" s="163" t="str">
        <f t="shared" si="27"/>
        <v/>
      </c>
      <c r="G325" s="163" t="str">
        <f t="shared" si="28"/>
        <v/>
      </c>
      <c r="H325" s="163" t="str">
        <f>IF(A325&gt;$A$8*12,"",VLOOKUP(A325,Lists!B320:E909,4,FALSE))</f>
        <v/>
      </c>
      <c r="I325" s="163" t="str">
        <f t="shared" si="29"/>
        <v/>
      </c>
    </row>
    <row r="326" spans="1:9" x14ac:dyDescent="0.25">
      <c r="A326" s="164" t="str">
        <f t="shared" si="24"/>
        <v/>
      </c>
      <c r="B326" s="164" t="str">
        <f>IF(A326&gt;$A$8*12,"",VLOOKUP(A326,Lists!B321:E921,2,FALSE))</f>
        <v/>
      </c>
      <c r="C326" s="164" t="str">
        <f>IF(A326&gt;$A$8*12,"",VLOOKUP(A326,Lists!$B$6:$D$606,3,FALSE))</f>
        <v/>
      </c>
      <c r="D326" s="184" t="str">
        <f t="shared" si="25"/>
        <v/>
      </c>
      <c r="E326" s="163" t="str">
        <f t="shared" si="26"/>
        <v/>
      </c>
      <c r="F326" s="163" t="str">
        <f t="shared" si="27"/>
        <v/>
      </c>
      <c r="G326" s="163" t="str">
        <f t="shared" si="28"/>
        <v/>
      </c>
      <c r="H326" s="163" t="str">
        <f>IF(A326&gt;$A$8*12,"",VLOOKUP(A326,Lists!B321:E910,4,FALSE))</f>
        <v/>
      </c>
      <c r="I326" s="163" t="str">
        <f t="shared" si="29"/>
        <v/>
      </c>
    </row>
    <row r="327" spans="1:9" x14ac:dyDescent="0.25">
      <c r="A327" s="164" t="str">
        <f t="shared" si="24"/>
        <v/>
      </c>
      <c r="B327" s="164" t="str">
        <f>IF(A327&gt;$A$8*12,"",VLOOKUP(A327,Lists!B322:E922,2,FALSE))</f>
        <v/>
      </c>
      <c r="C327" s="164" t="str">
        <f>IF(A327&gt;$A$8*12,"",VLOOKUP(A327,Lists!$B$6:$D$606,3,FALSE))</f>
        <v/>
      </c>
      <c r="D327" s="184" t="str">
        <f t="shared" si="25"/>
        <v/>
      </c>
      <c r="E327" s="163" t="str">
        <f t="shared" si="26"/>
        <v/>
      </c>
      <c r="F327" s="163" t="str">
        <f t="shared" si="27"/>
        <v/>
      </c>
      <c r="G327" s="163" t="str">
        <f t="shared" si="28"/>
        <v/>
      </c>
      <c r="H327" s="163" t="str">
        <f>IF(A327&gt;$A$8*12,"",VLOOKUP(A327,Lists!B322:E911,4,FALSE))</f>
        <v/>
      </c>
      <c r="I327" s="163" t="str">
        <f t="shared" si="29"/>
        <v/>
      </c>
    </row>
    <row r="328" spans="1:9" x14ac:dyDescent="0.25">
      <c r="A328" s="164" t="str">
        <f t="shared" si="24"/>
        <v/>
      </c>
      <c r="B328" s="164" t="str">
        <f>IF(A328&gt;$A$8*12,"",VLOOKUP(A328,Lists!B323:E923,2,FALSE))</f>
        <v/>
      </c>
      <c r="C328" s="164" t="str">
        <f>IF(A328&gt;$A$8*12,"",VLOOKUP(A328,Lists!$B$6:$D$606,3,FALSE))</f>
        <v/>
      </c>
      <c r="D328" s="184" t="str">
        <f t="shared" si="25"/>
        <v/>
      </c>
      <c r="E328" s="163" t="str">
        <f t="shared" si="26"/>
        <v/>
      </c>
      <c r="F328" s="163" t="str">
        <f t="shared" si="27"/>
        <v/>
      </c>
      <c r="G328" s="163" t="str">
        <f t="shared" si="28"/>
        <v/>
      </c>
      <c r="H328" s="163" t="str">
        <f>IF(A328&gt;$A$8*12,"",VLOOKUP(A328,Lists!B323:E912,4,FALSE))</f>
        <v/>
      </c>
      <c r="I328" s="163" t="str">
        <f t="shared" si="29"/>
        <v/>
      </c>
    </row>
    <row r="329" spans="1:9" x14ac:dyDescent="0.25">
      <c r="A329" s="164" t="str">
        <f t="shared" si="24"/>
        <v/>
      </c>
      <c r="B329" s="164" t="str">
        <f>IF(A329&gt;$A$8*12,"",VLOOKUP(A329,Lists!B324:E924,2,FALSE))</f>
        <v/>
      </c>
      <c r="C329" s="164" t="str">
        <f>IF(A329&gt;$A$8*12,"",VLOOKUP(A329,Lists!$B$6:$D$606,3,FALSE))</f>
        <v/>
      </c>
      <c r="D329" s="184" t="str">
        <f t="shared" si="25"/>
        <v/>
      </c>
      <c r="E329" s="163" t="str">
        <f t="shared" si="26"/>
        <v/>
      </c>
      <c r="F329" s="163" t="str">
        <f t="shared" si="27"/>
        <v/>
      </c>
      <c r="G329" s="163" t="str">
        <f t="shared" si="28"/>
        <v/>
      </c>
      <c r="H329" s="163" t="str">
        <f>IF(A329&gt;$A$8*12,"",VLOOKUP(A329,Lists!B324:E913,4,FALSE))</f>
        <v/>
      </c>
      <c r="I329" s="163" t="str">
        <f t="shared" si="29"/>
        <v/>
      </c>
    </row>
    <row r="330" spans="1:9" x14ac:dyDescent="0.25">
      <c r="A330" s="164" t="str">
        <f t="shared" si="24"/>
        <v/>
      </c>
      <c r="B330" s="164" t="str">
        <f>IF(A330&gt;$A$8*12,"",VLOOKUP(A330,Lists!B325:E925,2,FALSE))</f>
        <v/>
      </c>
      <c r="C330" s="164" t="str">
        <f>IF(A330&gt;$A$8*12,"",VLOOKUP(A330,Lists!$B$6:$D$606,3,FALSE))</f>
        <v/>
      </c>
      <c r="D330" s="184" t="str">
        <f t="shared" si="25"/>
        <v/>
      </c>
      <c r="E330" s="163" t="str">
        <f t="shared" si="26"/>
        <v/>
      </c>
      <c r="F330" s="163" t="str">
        <f t="shared" si="27"/>
        <v/>
      </c>
      <c r="G330" s="163" t="str">
        <f t="shared" si="28"/>
        <v/>
      </c>
      <c r="H330" s="163" t="str">
        <f>IF(A330&gt;$A$8*12,"",VLOOKUP(A330,Lists!B325:E914,4,FALSE))</f>
        <v/>
      </c>
      <c r="I330" s="163" t="str">
        <f t="shared" si="29"/>
        <v/>
      </c>
    </row>
    <row r="331" spans="1:9" x14ac:dyDescent="0.25">
      <c r="A331" s="164" t="str">
        <f t="shared" si="24"/>
        <v/>
      </c>
      <c r="B331" s="164" t="str">
        <f>IF(A331&gt;$A$8*12,"",VLOOKUP(A331,Lists!B326:E926,2,FALSE))</f>
        <v/>
      </c>
      <c r="C331" s="164" t="str">
        <f>IF(A331&gt;$A$8*12,"",VLOOKUP(A331,Lists!$B$6:$D$606,3,FALSE))</f>
        <v/>
      </c>
      <c r="D331" s="184" t="str">
        <f t="shared" si="25"/>
        <v/>
      </c>
      <c r="E331" s="163" t="str">
        <f t="shared" si="26"/>
        <v/>
      </c>
      <c r="F331" s="163" t="str">
        <f t="shared" si="27"/>
        <v/>
      </c>
      <c r="G331" s="163" t="str">
        <f t="shared" si="28"/>
        <v/>
      </c>
      <c r="H331" s="163" t="str">
        <f>IF(A331&gt;$A$8*12,"",VLOOKUP(A331,Lists!B326:E915,4,FALSE))</f>
        <v/>
      </c>
      <c r="I331" s="163" t="str">
        <f t="shared" si="29"/>
        <v/>
      </c>
    </row>
    <row r="332" spans="1:9" x14ac:dyDescent="0.25">
      <c r="A332" s="164" t="str">
        <f t="shared" ref="A332:A395" si="30">IF(A331&lt;($A$8*12),A331+1,"")</f>
        <v/>
      </c>
      <c r="B332" s="164" t="str">
        <f>IF(A332&gt;$A$8*12,"",VLOOKUP(A332,Lists!B327:E927,2,FALSE))</f>
        <v/>
      </c>
      <c r="C332" s="164" t="str">
        <f>IF(A332&gt;$A$8*12,"",VLOOKUP(A332,Lists!$B$6:$D$606,3,FALSE))</f>
        <v/>
      </c>
      <c r="D332" s="184" t="str">
        <f t="shared" ref="D332:D395" si="31">IF(A332&gt;$A$8*12,"",D331)</f>
        <v/>
      </c>
      <c r="E332" s="163" t="str">
        <f t="shared" ref="E332:E395" si="32">IF(A332&gt;$A$8*12,"",+I331)</f>
        <v/>
      </c>
      <c r="F332" s="163" t="str">
        <f t="shared" ref="F332:F395" si="33">IF(A332&gt;$A$8*12,"",F331)</f>
        <v/>
      </c>
      <c r="G332" s="163" t="str">
        <f t="shared" ref="G332:G395" si="34">IF(A332&gt;$A$8*12,"",ROUND((+E332+F332)*D332/12,0))</f>
        <v/>
      </c>
      <c r="H332" s="163" t="str">
        <f>IF(A332&gt;$A$8*12,"",VLOOKUP(A332,Lists!B327:E916,4,FALSE))</f>
        <v/>
      </c>
      <c r="I332" s="163" t="str">
        <f t="shared" ref="I332:I395" si="35">IF(A332&gt;$A$8*12,"",+E332+F332+G332-H332)</f>
        <v/>
      </c>
    </row>
    <row r="333" spans="1:9" x14ac:dyDescent="0.25">
      <c r="A333" s="164" t="str">
        <f t="shared" si="30"/>
        <v/>
      </c>
      <c r="B333" s="164" t="str">
        <f>IF(A333&gt;$A$8*12,"",VLOOKUP(A333,Lists!B328:E928,2,FALSE))</f>
        <v/>
      </c>
      <c r="C333" s="164" t="str">
        <f>IF(A333&gt;$A$8*12,"",VLOOKUP(A333,Lists!$B$6:$D$606,3,FALSE))</f>
        <v/>
      </c>
      <c r="D333" s="184" t="str">
        <f t="shared" si="31"/>
        <v/>
      </c>
      <c r="E333" s="163" t="str">
        <f t="shared" si="32"/>
        <v/>
      </c>
      <c r="F333" s="163" t="str">
        <f t="shared" si="33"/>
        <v/>
      </c>
      <c r="G333" s="163" t="str">
        <f t="shared" si="34"/>
        <v/>
      </c>
      <c r="H333" s="163" t="str">
        <f>IF(A333&gt;$A$8*12,"",VLOOKUP(A333,Lists!B328:E917,4,FALSE))</f>
        <v/>
      </c>
      <c r="I333" s="163" t="str">
        <f t="shared" si="35"/>
        <v/>
      </c>
    </row>
    <row r="334" spans="1:9" x14ac:dyDescent="0.25">
      <c r="A334" s="164" t="str">
        <f t="shared" si="30"/>
        <v/>
      </c>
      <c r="B334" s="164" t="str">
        <f>IF(A334&gt;$A$8*12,"",VLOOKUP(A334,Lists!B329:E929,2,FALSE))</f>
        <v/>
      </c>
      <c r="C334" s="164" t="str">
        <f>IF(A334&gt;$A$8*12,"",VLOOKUP(A334,Lists!$B$6:$D$606,3,FALSE))</f>
        <v/>
      </c>
      <c r="D334" s="184" t="str">
        <f t="shared" si="31"/>
        <v/>
      </c>
      <c r="E334" s="163" t="str">
        <f t="shared" si="32"/>
        <v/>
      </c>
      <c r="F334" s="163" t="str">
        <f t="shared" si="33"/>
        <v/>
      </c>
      <c r="G334" s="163" t="str">
        <f t="shared" si="34"/>
        <v/>
      </c>
      <c r="H334" s="163" t="str">
        <f>IF(A334&gt;$A$8*12,"",VLOOKUP(A334,Lists!B329:E918,4,FALSE))</f>
        <v/>
      </c>
      <c r="I334" s="163" t="str">
        <f t="shared" si="35"/>
        <v/>
      </c>
    </row>
    <row r="335" spans="1:9" x14ac:dyDescent="0.25">
      <c r="A335" s="164" t="str">
        <f t="shared" si="30"/>
        <v/>
      </c>
      <c r="B335" s="164" t="str">
        <f>IF(A335&gt;$A$8*12,"",VLOOKUP(A335,Lists!B330:E930,2,FALSE))</f>
        <v/>
      </c>
      <c r="C335" s="164" t="str">
        <f>IF(A335&gt;$A$8*12,"",VLOOKUP(A335,Lists!$B$6:$D$606,3,FALSE))</f>
        <v/>
      </c>
      <c r="D335" s="184" t="str">
        <f t="shared" si="31"/>
        <v/>
      </c>
      <c r="E335" s="163" t="str">
        <f t="shared" si="32"/>
        <v/>
      </c>
      <c r="F335" s="163" t="str">
        <f t="shared" si="33"/>
        <v/>
      </c>
      <c r="G335" s="163" t="str">
        <f t="shared" si="34"/>
        <v/>
      </c>
      <c r="H335" s="163" t="str">
        <f>IF(A335&gt;$A$8*12,"",VLOOKUP(A335,Lists!B330:E919,4,FALSE))</f>
        <v/>
      </c>
      <c r="I335" s="163" t="str">
        <f t="shared" si="35"/>
        <v/>
      </c>
    </row>
    <row r="336" spans="1:9" x14ac:dyDescent="0.25">
      <c r="A336" s="164" t="str">
        <f t="shared" si="30"/>
        <v/>
      </c>
      <c r="B336" s="164" t="str">
        <f>IF(A336&gt;$A$8*12,"",VLOOKUP(A336,Lists!B331:E931,2,FALSE))</f>
        <v/>
      </c>
      <c r="C336" s="164" t="str">
        <f>IF(A336&gt;$A$8*12,"",VLOOKUP(A336,Lists!$B$6:$D$606,3,FALSE))</f>
        <v/>
      </c>
      <c r="D336" s="184" t="str">
        <f t="shared" si="31"/>
        <v/>
      </c>
      <c r="E336" s="163" t="str">
        <f t="shared" si="32"/>
        <v/>
      </c>
      <c r="F336" s="163" t="str">
        <f t="shared" si="33"/>
        <v/>
      </c>
      <c r="G336" s="163" t="str">
        <f t="shared" si="34"/>
        <v/>
      </c>
      <c r="H336" s="163" t="str">
        <f>IF(A336&gt;$A$8*12,"",VLOOKUP(A336,Lists!B331:E920,4,FALSE))</f>
        <v/>
      </c>
      <c r="I336" s="163" t="str">
        <f t="shared" si="35"/>
        <v/>
      </c>
    </row>
    <row r="337" spans="1:9" x14ac:dyDescent="0.25">
      <c r="A337" s="164" t="str">
        <f t="shared" si="30"/>
        <v/>
      </c>
      <c r="B337" s="164" t="str">
        <f>IF(A337&gt;$A$8*12,"",VLOOKUP(A337,Lists!B332:E932,2,FALSE))</f>
        <v/>
      </c>
      <c r="C337" s="164" t="str">
        <f>IF(A337&gt;$A$8*12,"",VLOOKUP(A337,Lists!$B$6:$D$606,3,FALSE))</f>
        <v/>
      </c>
      <c r="D337" s="184" t="str">
        <f t="shared" si="31"/>
        <v/>
      </c>
      <c r="E337" s="163" t="str">
        <f t="shared" si="32"/>
        <v/>
      </c>
      <c r="F337" s="163" t="str">
        <f t="shared" si="33"/>
        <v/>
      </c>
      <c r="G337" s="163" t="str">
        <f t="shared" si="34"/>
        <v/>
      </c>
      <c r="H337" s="163" t="str">
        <f>IF(A337&gt;$A$8*12,"",VLOOKUP(A337,Lists!B332:E921,4,FALSE))</f>
        <v/>
      </c>
      <c r="I337" s="163" t="str">
        <f t="shared" si="35"/>
        <v/>
      </c>
    </row>
    <row r="338" spans="1:9" x14ac:dyDescent="0.25">
      <c r="A338" s="164" t="str">
        <f t="shared" si="30"/>
        <v/>
      </c>
      <c r="B338" s="164" t="str">
        <f>IF(A338&gt;$A$8*12,"",VLOOKUP(A338,Lists!B333:E933,2,FALSE))</f>
        <v/>
      </c>
      <c r="C338" s="164" t="str">
        <f>IF(A338&gt;$A$8*12,"",VLOOKUP(A338,Lists!$B$6:$D$606,3,FALSE))</f>
        <v/>
      </c>
      <c r="D338" s="184" t="str">
        <f t="shared" si="31"/>
        <v/>
      </c>
      <c r="E338" s="163" t="str">
        <f t="shared" si="32"/>
        <v/>
      </c>
      <c r="F338" s="163" t="str">
        <f t="shared" si="33"/>
        <v/>
      </c>
      <c r="G338" s="163" t="str">
        <f t="shared" si="34"/>
        <v/>
      </c>
      <c r="H338" s="163" t="str">
        <f>IF(A338&gt;$A$8*12,"",VLOOKUP(A338,Lists!B333:E922,4,FALSE))</f>
        <v/>
      </c>
      <c r="I338" s="163" t="str">
        <f t="shared" si="35"/>
        <v/>
      </c>
    </row>
    <row r="339" spans="1:9" x14ac:dyDescent="0.25">
      <c r="A339" s="164" t="str">
        <f t="shared" si="30"/>
        <v/>
      </c>
      <c r="B339" s="164" t="str">
        <f>IF(A339&gt;$A$8*12,"",VLOOKUP(A339,Lists!B334:E934,2,FALSE))</f>
        <v/>
      </c>
      <c r="C339" s="164" t="str">
        <f>IF(A339&gt;$A$8*12,"",VLOOKUP(A339,Lists!$B$6:$D$606,3,FALSE))</f>
        <v/>
      </c>
      <c r="D339" s="184" t="str">
        <f t="shared" si="31"/>
        <v/>
      </c>
      <c r="E339" s="163" t="str">
        <f t="shared" si="32"/>
        <v/>
      </c>
      <c r="F339" s="163" t="str">
        <f t="shared" si="33"/>
        <v/>
      </c>
      <c r="G339" s="163" t="str">
        <f t="shared" si="34"/>
        <v/>
      </c>
      <c r="H339" s="163" t="str">
        <f>IF(A339&gt;$A$8*12,"",VLOOKUP(A339,Lists!B334:E923,4,FALSE))</f>
        <v/>
      </c>
      <c r="I339" s="163" t="str">
        <f t="shared" si="35"/>
        <v/>
      </c>
    </row>
    <row r="340" spans="1:9" x14ac:dyDescent="0.25">
      <c r="A340" s="164" t="str">
        <f t="shared" si="30"/>
        <v/>
      </c>
      <c r="B340" s="164" t="str">
        <f>IF(A340&gt;$A$8*12,"",VLOOKUP(A340,Lists!B335:E935,2,FALSE))</f>
        <v/>
      </c>
      <c r="C340" s="164" t="str">
        <f>IF(A340&gt;$A$8*12,"",VLOOKUP(A340,Lists!$B$6:$D$606,3,FALSE))</f>
        <v/>
      </c>
      <c r="D340" s="184" t="str">
        <f t="shared" si="31"/>
        <v/>
      </c>
      <c r="E340" s="163" t="str">
        <f t="shared" si="32"/>
        <v/>
      </c>
      <c r="F340" s="163" t="str">
        <f t="shared" si="33"/>
        <v/>
      </c>
      <c r="G340" s="163" t="str">
        <f t="shared" si="34"/>
        <v/>
      </c>
      <c r="H340" s="163" t="str">
        <f>IF(A340&gt;$A$8*12,"",VLOOKUP(A340,Lists!B335:E924,4,FALSE))</f>
        <v/>
      </c>
      <c r="I340" s="163" t="str">
        <f t="shared" si="35"/>
        <v/>
      </c>
    </row>
    <row r="341" spans="1:9" x14ac:dyDescent="0.25">
      <c r="A341" s="164" t="str">
        <f t="shared" si="30"/>
        <v/>
      </c>
      <c r="B341" s="164" t="str">
        <f>IF(A341&gt;$A$8*12,"",VLOOKUP(A341,Lists!B336:E936,2,FALSE))</f>
        <v/>
      </c>
      <c r="C341" s="164" t="str">
        <f>IF(A341&gt;$A$8*12,"",VLOOKUP(A341,Lists!$B$6:$D$606,3,FALSE))</f>
        <v/>
      </c>
      <c r="D341" s="184" t="str">
        <f t="shared" si="31"/>
        <v/>
      </c>
      <c r="E341" s="163" t="str">
        <f t="shared" si="32"/>
        <v/>
      </c>
      <c r="F341" s="163" t="str">
        <f t="shared" si="33"/>
        <v/>
      </c>
      <c r="G341" s="163" t="str">
        <f t="shared" si="34"/>
        <v/>
      </c>
      <c r="H341" s="163" t="str">
        <f>IF(A341&gt;$A$8*12,"",VLOOKUP(A341,Lists!B336:E925,4,FALSE))</f>
        <v/>
      </c>
      <c r="I341" s="163" t="str">
        <f t="shared" si="35"/>
        <v/>
      </c>
    </row>
    <row r="342" spans="1:9" x14ac:dyDescent="0.25">
      <c r="A342" s="164" t="str">
        <f t="shared" si="30"/>
        <v/>
      </c>
      <c r="B342" s="164" t="str">
        <f>IF(A342&gt;$A$8*12,"",VLOOKUP(A342,Lists!B337:E937,2,FALSE))</f>
        <v/>
      </c>
      <c r="C342" s="164" t="str">
        <f>IF(A342&gt;$A$8*12,"",VLOOKUP(A342,Lists!$B$6:$D$606,3,FALSE))</f>
        <v/>
      </c>
      <c r="D342" s="184" t="str">
        <f t="shared" si="31"/>
        <v/>
      </c>
      <c r="E342" s="163" t="str">
        <f t="shared" si="32"/>
        <v/>
      </c>
      <c r="F342" s="163" t="str">
        <f t="shared" si="33"/>
        <v/>
      </c>
      <c r="G342" s="163" t="str">
        <f t="shared" si="34"/>
        <v/>
      </c>
      <c r="H342" s="163" t="str">
        <f>IF(A342&gt;$A$8*12,"",VLOOKUP(A342,Lists!B337:E926,4,FALSE))</f>
        <v/>
      </c>
      <c r="I342" s="163" t="str">
        <f t="shared" si="35"/>
        <v/>
      </c>
    </row>
    <row r="343" spans="1:9" x14ac:dyDescent="0.25">
      <c r="A343" s="164" t="str">
        <f t="shared" si="30"/>
        <v/>
      </c>
      <c r="B343" s="164" t="str">
        <f>IF(A343&gt;$A$8*12,"",VLOOKUP(A343,Lists!B338:E938,2,FALSE))</f>
        <v/>
      </c>
      <c r="C343" s="164" t="str">
        <f>IF(A343&gt;$A$8*12,"",VLOOKUP(A343,Lists!$B$6:$D$606,3,FALSE))</f>
        <v/>
      </c>
      <c r="D343" s="184" t="str">
        <f t="shared" si="31"/>
        <v/>
      </c>
      <c r="E343" s="163" t="str">
        <f t="shared" si="32"/>
        <v/>
      </c>
      <c r="F343" s="163" t="str">
        <f t="shared" si="33"/>
        <v/>
      </c>
      <c r="G343" s="163" t="str">
        <f t="shared" si="34"/>
        <v/>
      </c>
      <c r="H343" s="163" t="str">
        <f>IF(A343&gt;$A$8*12,"",VLOOKUP(A343,Lists!B338:E927,4,FALSE))</f>
        <v/>
      </c>
      <c r="I343" s="163" t="str">
        <f t="shared" si="35"/>
        <v/>
      </c>
    </row>
    <row r="344" spans="1:9" x14ac:dyDescent="0.25">
      <c r="A344" s="164" t="str">
        <f t="shared" si="30"/>
        <v/>
      </c>
      <c r="B344" s="164" t="str">
        <f>IF(A344&gt;$A$8*12,"",VLOOKUP(A344,Lists!B339:E939,2,FALSE))</f>
        <v/>
      </c>
      <c r="C344" s="164" t="str">
        <f>IF(A344&gt;$A$8*12,"",VLOOKUP(A344,Lists!$B$6:$D$606,3,FALSE))</f>
        <v/>
      </c>
      <c r="D344" s="184" t="str">
        <f t="shared" si="31"/>
        <v/>
      </c>
      <c r="E344" s="163" t="str">
        <f t="shared" si="32"/>
        <v/>
      </c>
      <c r="F344" s="163" t="str">
        <f t="shared" si="33"/>
        <v/>
      </c>
      <c r="G344" s="163" t="str">
        <f t="shared" si="34"/>
        <v/>
      </c>
      <c r="H344" s="163" t="str">
        <f>IF(A344&gt;$A$8*12,"",VLOOKUP(A344,Lists!B339:E928,4,FALSE))</f>
        <v/>
      </c>
      <c r="I344" s="163" t="str">
        <f t="shared" si="35"/>
        <v/>
      </c>
    </row>
    <row r="345" spans="1:9" x14ac:dyDescent="0.25">
      <c r="A345" s="164" t="str">
        <f t="shared" si="30"/>
        <v/>
      </c>
      <c r="B345" s="164" t="str">
        <f>IF(A345&gt;$A$8*12,"",VLOOKUP(A345,Lists!B340:E940,2,FALSE))</f>
        <v/>
      </c>
      <c r="C345" s="164" t="str">
        <f>IF(A345&gt;$A$8*12,"",VLOOKUP(A345,Lists!$B$6:$D$606,3,FALSE))</f>
        <v/>
      </c>
      <c r="D345" s="184" t="str">
        <f t="shared" si="31"/>
        <v/>
      </c>
      <c r="E345" s="163" t="str">
        <f t="shared" si="32"/>
        <v/>
      </c>
      <c r="F345" s="163" t="str">
        <f t="shared" si="33"/>
        <v/>
      </c>
      <c r="G345" s="163" t="str">
        <f t="shared" si="34"/>
        <v/>
      </c>
      <c r="H345" s="163" t="str">
        <f>IF(A345&gt;$A$8*12,"",VLOOKUP(A345,Lists!B340:E929,4,FALSE))</f>
        <v/>
      </c>
      <c r="I345" s="163" t="str">
        <f t="shared" si="35"/>
        <v/>
      </c>
    </row>
    <row r="346" spans="1:9" x14ac:dyDescent="0.25">
      <c r="A346" s="164" t="str">
        <f t="shared" si="30"/>
        <v/>
      </c>
      <c r="B346" s="164" t="str">
        <f>IF(A346&gt;$A$8*12,"",VLOOKUP(A346,Lists!B341:E941,2,FALSE))</f>
        <v/>
      </c>
      <c r="C346" s="164" t="str">
        <f>IF(A346&gt;$A$8*12,"",VLOOKUP(A346,Lists!$B$6:$D$606,3,FALSE))</f>
        <v/>
      </c>
      <c r="D346" s="184" t="str">
        <f t="shared" si="31"/>
        <v/>
      </c>
      <c r="E346" s="163" t="str">
        <f t="shared" si="32"/>
        <v/>
      </c>
      <c r="F346" s="163" t="str">
        <f t="shared" si="33"/>
        <v/>
      </c>
      <c r="G346" s="163" t="str">
        <f t="shared" si="34"/>
        <v/>
      </c>
      <c r="H346" s="163" t="str">
        <f>IF(A346&gt;$A$8*12,"",VLOOKUP(A346,Lists!B341:E930,4,FALSE))</f>
        <v/>
      </c>
      <c r="I346" s="163" t="str">
        <f t="shared" si="35"/>
        <v/>
      </c>
    </row>
    <row r="347" spans="1:9" x14ac:dyDescent="0.25">
      <c r="A347" s="164" t="str">
        <f t="shared" si="30"/>
        <v/>
      </c>
      <c r="B347" s="164" t="str">
        <f>IF(A347&gt;$A$8*12,"",VLOOKUP(A347,Lists!B342:E942,2,FALSE))</f>
        <v/>
      </c>
      <c r="C347" s="164" t="str">
        <f>IF(A347&gt;$A$8*12,"",VLOOKUP(A347,Lists!$B$6:$D$606,3,FALSE))</f>
        <v/>
      </c>
      <c r="D347" s="184" t="str">
        <f t="shared" si="31"/>
        <v/>
      </c>
      <c r="E347" s="163" t="str">
        <f t="shared" si="32"/>
        <v/>
      </c>
      <c r="F347" s="163" t="str">
        <f t="shared" si="33"/>
        <v/>
      </c>
      <c r="G347" s="163" t="str">
        <f t="shared" si="34"/>
        <v/>
      </c>
      <c r="H347" s="163" t="str">
        <f>IF(A347&gt;$A$8*12,"",VLOOKUP(A347,Lists!B342:E931,4,FALSE))</f>
        <v/>
      </c>
      <c r="I347" s="163" t="str">
        <f t="shared" si="35"/>
        <v/>
      </c>
    </row>
    <row r="348" spans="1:9" x14ac:dyDescent="0.25">
      <c r="A348" s="164" t="str">
        <f t="shared" si="30"/>
        <v/>
      </c>
      <c r="B348" s="164" t="str">
        <f>IF(A348&gt;$A$8*12,"",VLOOKUP(A348,Lists!B343:E943,2,FALSE))</f>
        <v/>
      </c>
      <c r="C348" s="164" t="str">
        <f>IF(A348&gt;$A$8*12,"",VLOOKUP(A348,Lists!$B$6:$D$606,3,FALSE))</f>
        <v/>
      </c>
      <c r="D348" s="184" t="str">
        <f t="shared" si="31"/>
        <v/>
      </c>
      <c r="E348" s="163" t="str">
        <f t="shared" si="32"/>
        <v/>
      </c>
      <c r="F348" s="163" t="str">
        <f t="shared" si="33"/>
        <v/>
      </c>
      <c r="G348" s="163" t="str">
        <f t="shared" si="34"/>
        <v/>
      </c>
      <c r="H348" s="163" t="str">
        <f>IF(A348&gt;$A$8*12,"",VLOOKUP(A348,Lists!B343:E932,4,FALSE))</f>
        <v/>
      </c>
      <c r="I348" s="163" t="str">
        <f t="shared" si="35"/>
        <v/>
      </c>
    </row>
    <row r="349" spans="1:9" x14ac:dyDescent="0.25">
      <c r="A349" s="164" t="str">
        <f t="shared" si="30"/>
        <v/>
      </c>
      <c r="B349" s="164" t="str">
        <f>IF(A349&gt;$A$8*12,"",VLOOKUP(A349,Lists!B344:E944,2,FALSE))</f>
        <v/>
      </c>
      <c r="C349" s="164" t="str">
        <f>IF(A349&gt;$A$8*12,"",VLOOKUP(A349,Lists!$B$6:$D$606,3,FALSE))</f>
        <v/>
      </c>
      <c r="D349" s="184" t="str">
        <f t="shared" si="31"/>
        <v/>
      </c>
      <c r="E349" s="163" t="str">
        <f t="shared" si="32"/>
        <v/>
      </c>
      <c r="F349" s="163" t="str">
        <f t="shared" si="33"/>
        <v/>
      </c>
      <c r="G349" s="163" t="str">
        <f t="shared" si="34"/>
        <v/>
      </c>
      <c r="H349" s="163" t="str">
        <f>IF(A349&gt;$A$8*12,"",VLOOKUP(A349,Lists!B344:E933,4,FALSE))</f>
        <v/>
      </c>
      <c r="I349" s="163" t="str">
        <f t="shared" si="35"/>
        <v/>
      </c>
    </row>
    <row r="350" spans="1:9" x14ac:dyDescent="0.25">
      <c r="A350" s="164" t="str">
        <f t="shared" si="30"/>
        <v/>
      </c>
      <c r="B350" s="164" t="str">
        <f>IF(A350&gt;$A$8*12,"",VLOOKUP(A350,Lists!B345:E945,2,FALSE))</f>
        <v/>
      </c>
      <c r="C350" s="164" t="str">
        <f>IF(A350&gt;$A$8*12,"",VLOOKUP(A350,Lists!$B$6:$D$606,3,FALSE))</f>
        <v/>
      </c>
      <c r="D350" s="184" t="str">
        <f t="shared" si="31"/>
        <v/>
      </c>
      <c r="E350" s="163" t="str">
        <f t="shared" si="32"/>
        <v/>
      </c>
      <c r="F350" s="163" t="str">
        <f t="shared" si="33"/>
        <v/>
      </c>
      <c r="G350" s="163" t="str">
        <f t="shared" si="34"/>
        <v/>
      </c>
      <c r="H350" s="163" t="str">
        <f>IF(A350&gt;$A$8*12,"",VLOOKUP(A350,Lists!B345:E934,4,FALSE))</f>
        <v/>
      </c>
      <c r="I350" s="163" t="str">
        <f t="shared" si="35"/>
        <v/>
      </c>
    </row>
    <row r="351" spans="1:9" x14ac:dyDescent="0.25">
      <c r="A351" s="164" t="str">
        <f t="shared" si="30"/>
        <v/>
      </c>
      <c r="B351" s="164" t="str">
        <f>IF(A351&gt;$A$8*12,"",VLOOKUP(A351,Lists!B346:E946,2,FALSE))</f>
        <v/>
      </c>
      <c r="C351" s="164" t="str">
        <f>IF(A351&gt;$A$8*12,"",VLOOKUP(A351,Lists!$B$6:$D$606,3,FALSE))</f>
        <v/>
      </c>
      <c r="D351" s="184" t="str">
        <f t="shared" si="31"/>
        <v/>
      </c>
      <c r="E351" s="163" t="str">
        <f t="shared" si="32"/>
        <v/>
      </c>
      <c r="F351" s="163" t="str">
        <f t="shared" si="33"/>
        <v/>
      </c>
      <c r="G351" s="163" t="str">
        <f t="shared" si="34"/>
        <v/>
      </c>
      <c r="H351" s="163" t="str">
        <f>IF(A351&gt;$A$8*12,"",VLOOKUP(A351,Lists!B346:E935,4,FALSE))</f>
        <v/>
      </c>
      <c r="I351" s="163" t="str">
        <f t="shared" si="35"/>
        <v/>
      </c>
    </row>
    <row r="352" spans="1:9" x14ac:dyDescent="0.25">
      <c r="A352" s="164" t="str">
        <f t="shared" si="30"/>
        <v/>
      </c>
      <c r="B352" s="164" t="str">
        <f>IF(A352&gt;$A$8*12,"",VLOOKUP(A352,Lists!B347:E947,2,FALSE))</f>
        <v/>
      </c>
      <c r="C352" s="164" t="str">
        <f>IF(A352&gt;$A$8*12,"",VLOOKUP(A352,Lists!$B$6:$D$606,3,FALSE))</f>
        <v/>
      </c>
      <c r="D352" s="184" t="str">
        <f t="shared" si="31"/>
        <v/>
      </c>
      <c r="E352" s="163" t="str">
        <f t="shared" si="32"/>
        <v/>
      </c>
      <c r="F352" s="163" t="str">
        <f t="shared" si="33"/>
        <v/>
      </c>
      <c r="G352" s="163" t="str">
        <f t="shared" si="34"/>
        <v/>
      </c>
      <c r="H352" s="163" t="str">
        <f>IF(A352&gt;$A$8*12,"",VLOOKUP(A352,Lists!B347:E936,4,FALSE))</f>
        <v/>
      </c>
      <c r="I352" s="163" t="str">
        <f t="shared" si="35"/>
        <v/>
      </c>
    </row>
    <row r="353" spans="1:9" x14ac:dyDescent="0.25">
      <c r="A353" s="164" t="str">
        <f t="shared" si="30"/>
        <v/>
      </c>
      <c r="B353" s="164" t="str">
        <f>IF(A353&gt;$A$8*12,"",VLOOKUP(A353,Lists!B348:E948,2,FALSE))</f>
        <v/>
      </c>
      <c r="C353" s="164" t="str">
        <f>IF(A353&gt;$A$8*12,"",VLOOKUP(A353,Lists!$B$6:$D$606,3,FALSE))</f>
        <v/>
      </c>
      <c r="D353" s="184" t="str">
        <f t="shared" si="31"/>
        <v/>
      </c>
      <c r="E353" s="163" t="str">
        <f t="shared" si="32"/>
        <v/>
      </c>
      <c r="F353" s="163" t="str">
        <f t="shared" si="33"/>
        <v/>
      </c>
      <c r="G353" s="163" t="str">
        <f t="shared" si="34"/>
        <v/>
      </c>
      <c r="H353" s="163" t="str">
        <f>IF(A353&gt;$A$8*12,"",VLOOKUP(A353,Lists!B348:E937,4,FALSE))</f>
        <v/>
      </c>
      <c r="I353" s="163" t="str">
        <f t="shared" si="35"/>
        <v/>
      </c>
    </row>
    <row r="354" spans="1:9" x14ac:dyDescent="0.25">
      <c r="A354" s="164" t="str">
        <f t="shared" si="30"/>
        <v/>
      </c>
      <c r="B354" s="164" t="str">
        <f>IF(A354&gt;$A$8*12,"",VLOOKUP(A354,Lists!B349:E949,2,FALSE))</f>
        <v/>
      </c>
      <c r="C354" s="164" t="str">
        <f>IF(A354&gt;$A$8*12,"",VLOOKUP(A354,Lists!$B$6:$D$606,3,FALSE))</f>
        <v/>
      </c>
      <c r="D354" s="184" t="str">
        <f t="shared" si="31"/>
        <v/>
      </c>
      <c r="E354" s="163" t="str">
        <f t="shared" si="32"/>
        <v/>
      </c>
      <c r="F354" s="163" t="str">
        <f t="shared" si="33"/>
        <v/>
      </c>
      <c r="G354" s="163" t="str">
        <f t="shared" si="34"/>
        <v/>
      </c>
      <c r="H354" s="163" t="str">
        <f>IF(A354&gt;$A$8*12,"",VLOOKUP(A354,Lists!B349:E938,4,FALSE))</f>
        <v/>
      </c>
      <c r="I354" s="163" t="str">
        <f t="shared" si="35"/>
        <v/>
      </c>
    </row>
    <row r="355" spans="1:9" x14ac:dyDescent="0.25">
      <c r="A355" s="164" t="str">
        <f t="shared" si="30"/>
        <v/>
      </c>
      <c r="B355" s="164" t="str">
        <f>IF(A355&gt;$A$8*12,"",VLOOKUP(A355,Lists!B350:E950,2,FALSE))</f>
        <v/>
      </c>
      <c r="C355" s="164" t="str">
        <f>IF(A355&gt;$A$8*12,"",VLOOKUP(A355,Lists!$B$6:$D$606,3,FALSE))</f>
        <v/>
      </c>
      <c r="D355" s="184" t="str">
        <f t="shared" si="31"/>
        <v/>
      </c>
      <c r="E355" s="163" t="str">
        <f t="shared" si="32"/>
        <v/>
      </c>
      <c r="F355" s="163" t="str">
        <f t="shared" si="33"/>
        <v/>
      </c>
      <c r="G355" s="163" t="str">
        <f t="shared" si="34"/>
        <v/>
      </c>
      <c r="H355" s="163" t="str">
        <f>IF(A355&gt;$A$8*12,"",VLOOKUP(A355,Lists!B350:E939,4,FALSE))</f>
        <v/>
      </c>
      <c r="I355" s="163" t="str">
        <f t="shared" si="35"/>
        <v/>
      </c>
    </row>
    <row r="356" spans="1:9" x14ac:dyDescent="0.25">
      <c r="A356" s="164" t="str">
        <f t="shared" si="30"/>
        <v/>
      </c>
      <c r="B356" s="164" t="str">
        <f>IF(A356&gt;$A$8*12,"",VLOOKUP(A356,Lists!B351:E951,2,FALSE))</f>
        <v/>
      </c>
      <c r="C356" s="164" t="str">
        <f>IF(A356&gt;$A$8*12,"",VLOOKUP(A356,Lists!$B$6:$D$606,3,FALSE))</f>
        <v/>
      </c>
      <c r="D356" s="184" t="str">
        <f t="shared" si="31"/>
        <v/>
      </c>
      <c r="E356" s="163" t="str">
        <f t="shared" si="32"/>
        <v/>
      </c>
      <c r="F356" s="163" t="str">
        <f t="shared" si="33"/>
        <v/>
      </c>
      <c r="G356" s="163" t="str">
        <f t="shared" si="34"/>
        <v/>
      </c>
      <c r="H356" s="163" t="str">
        <f>IF(A356&gt;$A$8*12,"",VLOOKUP(A356,Lists!B351:E940,4,FALSE))</f>
        <v/>
      </c>
      <c r="I356" s="163" t="str">
        <f t="shared" si="35"/>
        <v/>
      </c>
    </row>
    <row r="357" spans="1:9" x14ac:dyDescent="0.25">
      <c r="A357" s="164" t="str">
        <f t="shared" si="30"/>
        <v/>
      </c>
      <c r="B357" s="164" t="str">
        <f>IF(A357&gt;$A$8*12,"",VLOOKUP(A357,Lists!B352:E952,2,FALSE))</f>
        <v/>
      </c>
      <c r="C357" s="164" t="str">
        <f>IF(A357&gt;$A$8*12,"",VLOOKUP(A357,Lists!$B$6:$D$606,3,FALSE))</f>
        <v/>
      </c>
      <c r="D357" s="184" t="str">
        <f t="shared" si="31"/>
        <v/>
      </c>
      <c r="E357" s="163" t="str">
        <f t="shared" si="32"/>
        <v/>
      </c>
      <c r="F357" s="163" t="str">
        <f t="shared" si="33"/>
        <v/>
      </c>
      <c r="G357" s="163" t="str">
        <f t="shared" si="34"/>
        <v/>
      </c>
      <c r="H357" s="163" t="str">
        <f>IF(A357&gt;$A$8*12,"",VLOOKUP(A357,Lists!B352:E941,4,FALSE))</f>
        <v/>
      </c>
      <c r="I357" s="163" t="str">
        <f t="shared" si="35"/>
        <v/>
      </c>
    </row>
    <row r="358" spans="1:9" x14ac:dyDescent="0.25">
      <c r="A358" s="164" t="str">
        <f t="shared" si="30"/>
        <v/>
      </c>
      <c r="B358" s="164" t="str">
        <f>IF(A358&gt;$A$8*12,"",VLOOKUP(A358,Lists!B353:E953,2,FALSE))</f>
        <v/>
      </c>
      <c r="C358" s="164" t="str">
        <f>IF(A358&gt;$A$8*12,"",VLOOKUP(A358,Lists!$B$6:$D$606,3,FALSE))</f>
        <v/>
      </c>
      <c r="D358" s="184" t="str">
        <f t="shared" si="31"/>
        <v/>
      </c>
      <c r="E358" s="163" t="str">
        <f t="shared" si="32"/>
        <v/>
      </c>
      <c r="F358" s="163" t="str">
        <f t="shared" si="33"/>
        <v/>
      </c>
      <c r="G358" s="163" t="str">
        <f t="shared" si="34"/>
        <v/>
      </c>
      <c r="H358" s="163" t="str">
        <f>IF(A358&gt;$A$8*12,"",VLOOKUP(A358,Lists!B353:E942,4,FALSE))</f>
        <v/>
      </c>
      <c r="I358" s="163" t="str">
        <f t="shared" si="35"/>
        <v/>
      </c>
    </row>
    <row r="359" spans="1:9" x14ac:dyDescent="0.25">
      <c r="A359" s="164" t="str">
        <f t="shared" si="30"/>
        <v/>
      </c>
      <c r="B359" s="164" t="str">
        <f>IF(A359&gt;$A$8*12,"",VLOOKUP(A359,Lists!B354:E954,2,FALSE))</f>
        <v/>
      </c>
      <c r="C359" s="164" t="str">
        <f>IF(A359&gt;$A$8*12,"",VLOOKUP(A359,Lists!$B$6:$D$606,3,FALSE))</f>
        <v/>
      </c>
      <c r="D359" s="184" t="str">
        <f t="shared" si="31"/>
        <v/>
      </c>
      <c r="E359" s="163" t="str">
        <f t="shared" si="32"/>
        <v/>
      </c>
      <c r="F359" s="163" t="str">
        <f t="shared" si="33"/>
        <v/>
      </c>
      <c r="G359" s="163" t="str">
        <f t="shared" si="34"/>
        <v/>
      </c>
      <c r="H359" s="163" t="str">
        <f>IF(A359&gt;$A$8*12,"",VLOOKUP(A359,Lists!B354:E943,4,FALSE))</f>
        <v/>
      </c>
      <c r="I359" s="163" t="str">
        <f t="shared" si="35"/>
        <v/>
      </c>
    </row>
    <row r="360" spans="1:9" x14ac:dyDescent="0.25">
      <c r="A360" s="164" t="str">
        <f t="shared" si="30"/>
        <v/>
      </c>
      <c r="B360" s="164" t="str">
        <f>IF(A360&gt;$A$8*12,"",VLOOKUP(A360,Lists!B355:E955,2,FALSE))</f>
        <v/>
      </c>
      <c r="C360" s="164" t="str">
        <f>IF(A360&gt;$A$8*12,"",VLOOKUP(A360,Lists!$B$6:$D$606,3,FALSE))</f>
        <v/>
      </c>
      <c r="D360" s="184" t="str">
        <f t="shared" si="31"/>
        <v/>
      </c>
      <c r="E360" s="163" t="str">
        <f t="shared" si="32"/>
        <v/>
      </c>
      <c r="F360" s="163" t="str">
        <f t="shared" si="33"/>
        <v/>
      </c>
      <c r="G360" s="163" t="str">
        <f t="shared" si="34"/>
        <v/>
      </c>
      <c r="H360" s="163" t="str">
        <f>IF(A360&gt;$A$8*12,"",VLOOKUP(A360,Lists!B355:E944,4,FALSE))</f>
        <v/>
      </c>
      <c r="I360" s="163" t="str">
        <f t="shared" si="35"/>
        <v/>
      </c>
    </row>
    <row r="361" spans="1:9" x14ac:dyDescent="0.25">
      <c r="A361" s="164" t="str">
        <f t="shared" si="30"/>
        <v/>
      </c>
      <c r="B361" s="164" t="str">
        <f>IF(A361&gt;$A$8*12,"",VLOOKUP(A361,Lists!B356:E956,2,FALSE))</f>
        <v/>
      </c>
      <c r="C361" s="164" t="str">
        <f>IF(A361&gt;$A$8*12,"",VLOOKUP(A361,Lists!$B$6:$D$606,3,FALSE))</f>
        <v/>
      </c>
      <c r="D361" s="184" t="str">
        <f t="shared" si="31"/>
        <v/>
      </c>
      <c r="E361" s="163" t="str">
        <f t="shared" si="32"/>
        <v/>
      </c>
      <c r="F361" s="163" t="str">
        <f t="shared" si="33"/>
        <v/>
      </c>
      <c r="G361" s="163" t="str">
        <f t="shared" si="34"/>
        <v/>
      </c>
      <c r="H361" s="163" t="str">
        <f>IF(A361&gt;$A$8*12,"",VLOOKUP(A361,Lists!B356:E945,4,FALSE))</f>
        <v/>
      </c>
      <c r="I361" s="163" t="str">
        <f t="shared" si="35"/>
        <v/>
      </c>
    </row>
    <row r="362" spans="1:9" x14ac:dyDescent="0.25">
      <c r="A362" s="164" t="str">
        <f t="shared" si="30"/>
        <v/>
      </c>
      <c r="B362" s="164" t="str">
        <f>IF(A362&gt;$A$8*12,"",VLOOKUP(A362,Lists!B357:E957,2,FALSE))</f>
        <v/>
      </c>
      <c r="C362" s="164" t="str">
        <f>IF(A362&gt;$A$8*12,"",VLOOKUP(A362,Lists!$B$6:$D$606,3,FALSE))</f>
        <v/>
      </c>
      <c r="D362" s="184" t="str">
        <f t="shared" si="31"/>
        <v/>
      </c>
      <c r="E362" s="163" t="str">
        <f t="shared" si="32"/>
        <v/>
      </c>
      <c r="F362" s="163" t="str">
        <f t="shared" si="33"/>
        <v/>
      </c>
      <c r="G362" s="163" t="str">
        <f t="shared" si="34"/>
        <v/>
      </c>
      <c r="H362" s="163" t="str">
        <f>IF(A362&gt;$A$8*12,"",VLOOKUP(A362,Lists!B357:E946,4,FALSE))</f>
        <v/>
      </c>
      <c r="I362" s="163" t="str">
        <f t="shared" si="35"/>
        <v/>
      </c>
    </row>
    <row r="363" spans="1:9" x14ac:dyDescent="0.25">
      <c r="A363" s="164" t="str">
        <f t="shared" si="30"/>
        <v/>
      </c>
      <c r="B363" s="164" t="str">
        <f>IF(A363&gt;$A$8*12,"",VLOOKUP(A363,Lists!B358:E958,2,FALSE))</f>
        <v/>
      </c>
      <c r="C363" s="164" t="str">
        <f>IF(A363&gt;$A$8*12,"",VLOOKUP(A363,Lists!$B$6:$D$606,3,FALSE))</f>
        <v/>
      </c>
      <c r="D363" s="184" t="str">
        <f t="shared" si="31"/>
        <v/>
      </c>
      <c r="E363" s="163" t="str">
        <f t="shared" si="32"/>
        <v/>
      </c>
      <c r="F363" s="163" t="str">
        <f t="shared" si="33"/>
        <v/>
      </c>
      <c r="G363" s="163" t="str">
        <f t="shared" si="34"/>
        <v/>
      </c>
      <c r="H363" s="163" t="str">
        <f>IF(A363&gt;$A$8*12,"",VLOOKUP(A363,Lists!B358:E947,4,FALSE))</f>
        <v/>
      </c>
      <c r="I363" s="163" t="str">
        <f t="shared" si="35"/>
        <v/>
      </c>
    </row>
    <row r="364" spans="1:9" x14ac:dyDescent="0.25">
      <c r="A364" s="164" t="str">
        <f t="shared" si="30"/>
        <v/>
      </c>
      <c r="B364" s="164" t="str">
        <f>IF(A364&gt;$A$8*12,"",VLOOKUP(A364,Lists!B359:E959,2,FALSE))</f>
        <v/>
      </c>
      <c r="C364" s="164" t="str">
        <f>IF(A364&gt;$A$8*12,"",VLOOKUP(A364,Lists!$B$6:$D$606,3,FALSE))</f>
        <v/>
      </c>
      <c r="D364" s="184" t="str">
        <f t="shared" si="31"/>
        <v/>
      </c>
      <c r="E364" s="163" t="str">
        <f t="shared" si="32"/>
        <v/>
      </c>
      <c r="F364" s="163" t="str">
        <f t="shared" si="33"/>
        <v/>
      </c>
      <c r="G364" s="163" t="str">
        <f t="shared" si="34"/>
        <v/>
      </c>
      <c r="H364" s="163" t="str">
        <f>IF(A364&gt;$A$8*12,"",VLOOKUP(A364,Lists!B359:E948,4,FALSE))</f>
        <v/>
      </c>
      <c r="I364" s="163" t="str">
        <f t="shared" si="35"/>
        <v/>
      </c>
    </row>
    <row r="365" spans="1:9" x14ac:dyDescent="0.25">
      <c r="A365" s="164" t="str">
        <f t="shared" si="30"/>
        <v/>
      </c>
      <c r="B365" s="164" t="str">
        <f>IF(A365&gt;$A$8*12,"",VLOOKUP(A365,Lists!B360:E960,2,FALSE))</f>
        <v/>
      </c>
      <c r="C365" s="164" t="str">
        <f>IF(A365&gt;$A$8*12,"",VLOOKUP(A365,Lists!$B$6:$D$606,3,FALSE))</f>
        <v/>
      </c>
      <c r="D365" s="184" t="str">
        <f t="shared" si="31"/>
        <v/>
      </c>
      <c r="E365" s="163" t="str">
        <f t="shared" si="32"/>
        <v/>
      </c>
      <c r="F365" s="163" t="str">
        <f t="shared" si="33"/>
        <v/>
      </c>
      <c r="G365" s="163" t="str">
        <f t="shared" si="34"/>
        <v/>
      </c>
      <c r="H365" s="163" t="str">
        <f>IF(A365&gt;$A$8*12,"",VLOOKUP(A365,Lists!B360:E949,4,FALSE))</f>
        <v/>
      </c>
      <c r="I365" s="163" t="str">
        <f t="shared" si="35"/>
        <v/>
      </c>
    </row>
    <row r="366" spans="1:9" x14ac:dyDescent="0.25">
      <c r="A366" s="164" t="str">
        <f t="shared" si="30"/>
        <v/>
      </c>
      <c r="B366" s="164" t="str">
        <f>IF(A366&gt;$A$8*12,"",VLOOKUP(A366,Lists!B361:E961,2,FALSE))</f>
        <v/>
      </c>
      <c r="C366" s="164" t="str">
        <f>IF(A366&gt;$A$8*12,"",VLOOKUP(A366,Lists!$B$6:$D$606,3,FALSE))</f>
        <v/>
      </c>
      <c r="D366" s="184" t="str">
        <f t="shared" si="31"/>
        <v/>
      </c>
      <c r="E366" s="163" t="str">
        <f t="shared" si="32"/>
        <v/>
      </c>
      <c r="F366" s="163" t="str">
        <f t="shared" si="33"/>
        <v/>
      </c>
      <c r="G366" s="163" t="str">
        <f t="shared" si="34"/>
        <v/>
      </c>
      <c r="H366" s="163" t="str">
        <f>IF(A366&gt;$A$8*12,"",VLOOKUP(A366,Lists!B361:E950,4,FALSE))</f>
        <v/>
      </c>
      <c r="I366" s="163" t="str">
        <f t="shared" si="35"/>
        <v/>
      </c>
    </row>
    <row r="367" spans="1:9" x14ac:dyDescent="0.25">
      <c r="A367" s="164" t="str">
        <f t="shared" si="30"/>
        <v/>
      </c>
      <c r="B367" s="164" t="str">
        <f>IF(A367&gt;$A$8*12,"",VLOOKUP(A367,Lists!B362:E962,2,FALSE))</f>
        <v/>
      </c>
      <c r="C367" s="164" t="str">
        <f>IF(A367&gt;$A$8*12,"",VLOOKUP(A367,Lists!$B$6:$D$606,3,FALSE))</f>
        <v/>
      </c>
      <c r="D367" s="184" t="str">
        <f t="shared" si="31"/>
        <v/>
      </c>
      <c r="E367" s="163" t="str">
        <f t="shared" si="32"/>
        <v/>
      </c>
      <c r="F367" s="163" t="str">
        <f t="shared" si="33"/>
        <v/>
      </c>
      <c r="G367" s="163" t="str">
        <f t="shared" si="34"/>
        <v/>
      </c>
      <c r="H367" s="163" t="str">
        <f>IF(A367&gt;$A$8*12,"",VLOOKUP(A367,Lists!B362:E951,4,FALSE))</f>
        <v/>
      </c>
      <c r="I367" s="163" t="str">
        <f t="shared" si="35"/>
        <v/>
      </c>
    </row>
    <row r="368" spans="1:9" x14ac:dyDescent="0.25">
      <c r="A368" s="164" t="str">
        <f t="shared" si="30"/>
        <v/>
      </c>
      <c r="B368" s="164" t="str">
        <f>IF(A368&gt;$A$8*12,"",VLOOKUP(A368,Lists!B363:E963,2,FALSE))</f>
        <v/>
      </c>
      <c r="C368" s="164" t="str">
        <f>IF(A368&gt;$A$8*12,"",VLOOKUP(A368,Lists!$B$6:$D$606,3,FALSE))</f>
        <v/>
      </c>
      <c r="D368" s="184" t="str">
        <f t="shared" si="31"/>
        <v/>
      </c>
      <c r="E368" s="163" t="str">
        <f t="shared" si="32"/>
        <v/>
      </c>
      <c r="F368" s="163" t="str">
        <f t="shared" si="33"/>
        <v/>
      </c>
      <c r="G368" s="163" t="str">
        <f t="shared" si="34"/>
        <v/>
      </c>
      <c r="H368" s="163" t="str">
        <f>IF(A368&gt;$A$8*12,"",VLOOKUP(A368,Lists!B363:E952,4,FALSE))</f>
        <v/>
      </c>
      <c r="I368" s="163" t="str">
        <f t="shared" si="35"/>
        <v/>
      </c>
    </row>
    <row r="369" spans="1:9" x14ac:dyDescent="0.25">
      <c r="A369" s="164" t="str">
        <f t="shared" si="30"/>
        <v/>
      </c>
      <c r="B369" s="164" t="str">
        <f>IF(A369&gt;$A$8*12,"",VLOOKUP(A369,Lists!B364:E964,2,FALSE))</f>
        <v/>
      </c>
      <c r="C369" s="164" t="str">
        <f>IF(A369&gt;$A$8*12,"",VLOOKUP(A369,Lists!$B$6:$D$606,3,FALSE))</f>
        <v/>
      </c>
      <c r="D369" s="184" t="str">
        <f t="shared" si="31"/>
        <v/>
      </c>
      <c r="E369" s="163" t="str">
        <f t="shared" si="32"/>
        <v/>
      </c>
      <c r="F369" s="163" t="str">
        <f t="shared" si="33"/>
        <v/>
      </c>
      <c r="G369" s="163" t="str">
        <f t="shared" si="34"/>
        <v/>
      </c>
      <c r="H369" s="163" t="str">
        <f>IF(A369&gt;$A$8*12,"",VLOOKUP(A369,Lists!B364:E953,4,FALSE))</f>
        <v/>
      </c>
      <c r="I369" s="163" t="str">
        <f t="shared" si="35"/>
        <v/>
      </c>
    </row>
    <row r="370" spans="1:9" x14ac:dyDescent="0.25">
      <c r="A370" s="164" t="str">
        <f t="shared" si="30"/>
        <v/>
      </c>
      <c r="B370" s="164" t="str">
        <f>IF(A370&gt;$A$8*12,"",VLOOKUP(A370,Lists!B365:E965,2,FALSE))</f>
        <v/>
      </c>
      <c r="C370" s="164" t="str">
        <f>IF(A370&gt;$A$8*12,"",VLOOKUP(A370,Lists!$B$6:$D$606,3,FALSE))</f>
        <v/>
      </c>
      <c r="D370" s="184" t="str">
        <f t="shared" si="31"/>
        <v/>
      </c>
      <c r="E370" s="163" t="str">
        <f t="shared" si="32"/>
        <v/>
      </c>
      <c r="F370" s="163" t="str">
        <f t="shared" si="33"/>
        <v/>
      </c>
      <c r="G370" s="163" t="str">
        <f t="shared" si="34"/>
        <v/>
      </c>
      <c r="H370" s="163" t="str">
        <f>IF(A370&gt;$A$8*12,"",VLOOKUP(A370,Lists!B365:E954,4,FALSE))</f>
        <v/>
      </c>
      <c r="I370" s="163" t="str">
        <f t="shared" si="35"/>
        <v/>
      </c>
    </row>
    <row r="371" spans="1:9" x14ac:dyDescent="0.25">
      <c r="A371" s="164" t="str">
        <f t="shared" si="30"/>
        <v/>
      </c>
      <c r="B371" s="164" t="str">
        <f>IF(A371&gt;$A$8*12,"",VLOOKUP(A371,Lists!B366:E966,2,FALSE))</f>
        <v/>
      </c>
      <c r="C371" s="164" t="str">
        <f>IF(A371&gt;$A$8*12,"",VLOOKUP(A371,Lists!$B$6:$D$606,3,FALSE))</f>
        <v/>
      </c>
      <c r="D371" s="184" t="str">
        <f t="shared" si="31"/>
        <v/>
      </c>
      <c r="E371" s="163" t="str">
        <f t="shared" si="32"/>
        <v/>
      </c>
      <c r="F371" s="163" t="str">
        <f t="shared" si="33"/>
        <v/>
      </c>
      <c r="G371" s="163" t="str">
        <f t="shared" si="34"/>
        <v/>
      </c>
      <c r="H371" s="163" t="str">
        <f>IF(A371&gt;$A$8*12,"",VLOOKUP(A371,Lists!B366:E955,4,FALSE))</f>
        <v/>
      </c>
      <c r="I371" s="163" t="str">
        <f t="shared" si="35"/>
        <v/>
      </c>
    </row>
    <row r="372" spans="1:9" x14ac:dyDescent="0.25">
      <c r="A372" s="164" t="str">
        <f t="shared" si="30"/>
        <v/>
      </c>
      <c r="B372" s="164" t="str">
        <f>IF(A372&gt;$A$8*12,"",VLOOKUP(A372,Lists!B367:E967,2,FALSE))</f>
        <v/>
      </c>
      <c r="C372" s="164" t="str">
        <f>IF(A372&gt;$A$8*12,"",VLOOKUP(A372,Lists!$B$6:$D$606,3,FALSE))</f>
        <v/>
      </c>
      <c r="D372" s="184" t="str">
        <f t="shared" si="31"/>
        <v/>
      </c>
      <c r="E372" s="163" t="str">
        <f t="shared" si="32"/>
        <v/>
      </c>
      <c r="F372" s="163" t="str">
        <f t="shared" si="33"/>
        <v/>
      </c>
      <c r="G372" s="163" t="str">
        <f t="shared" si="34"/>
        <v/>
      </c>
      <c r="H372" s="163" t="str">
        <f>IF(A372&gt;$A$8*12,"",VLOOKUP(A372,Lists!B367:E956,4,FALSE))</f>
        <v/>
      </c>
      <c r="I372" s="163" t="str">
        <f t="shared" si="35"/>
        <v/>
      </c>
    </row>
    <row r="373" spans="1:9" x14ac:dyDescent="0.25">
      <c r="A373" s="164" t="str">
        <f t="shared" si="30"/>
        <v/>
      </c>
      <c r="B373" s="164" t="str">
        <f>IF(A373&gt;$A$8*12,"",VLOOKUP(A373,Lists!B368:E968,2,FALSE))</f>
        <v/>
      </c>
      <c r="C373" s="164" t="str">
        <f>IF(A373&gt;$A$8*12,"",VLOOKUP(A373,Lists!$B$6:$D$606,3,FALSE))</f>
        <v/>
      </c>
      <c r="D373" s="184" t="str">
        <f t="shared" si="31"/>
        <v/>
      </c>
      <c r="E373" s="163" t="str">
        <f t="shared" si="32"/>
        <v/>
      </c>
      <c r="F373" s="163" t="str">
        <f t="shared" si="33"/>
        <v/>
      </c>
      <c r="G373" s="163" t="str">
        <f t="shared" si="34"/>
        <v/>
      </c>
      <c r="H373" s="163" t="str">
        <f>IF(A373&gt;$A$8*12,"",VLOOKUP(A373,Lists!B368:E957,4,FALSE))</f>
        <v/>
      </c>
      <c r="I373" s="163" t="str">
        <f t="shared" si="35"/>
        <v/>
      </c>
    </row>
    <row r="374" spans="1:9" x14ac:dyDescent="0.25">
      <c r="A374" s="164" t="str">
        <f t="shared" si="30"/>
        <v/>
      </c>
      <c r="B374" s="164" t="str">
        <f>IF(A374&gt;$A$8*12,"",VLOOKUP(A374,Lists!B369:E969,2,FALSE))</f>
        <v/>
      </c>
      <c r="C374" s="164" t="str">
        <f>IF(A374&gt;$A$8*12,"",VLOOKUP(A374,Lists!$B$6:$D$606,3,FALSE))</f>
        <v/>
      </c>
      <c r="D374" s="184" t="str">
        <f t="shared" si="31"/>
        <v/>
      </c>
      <c r="E374" s="163" t="str">
        <f t="shared" si="32"/>
        <v/>
      </c>
      <c r="F374" s="163" t="str">
        <f t="shared" si="33"/>
        <v/>
      </c>
      <c r="G374" s="163" t="str">
        <f t="shared" si="34"/>
        <v/>
      </c>
      <c r="H374" s="163" t="str">
        <f>IF(A374&gt;$A$8*12,"",VLOOKUP(A374,Lists!B369:E958,4,FALSE))</f>
        <v/>
      </c>
      <c r="I374" s="163" t="str">
        <f t="shared" si="35"/>
        <v/>
      </c>
    </row>
    <row r="375" spans="1:9" x14ac:dyDescent="0.25">
      <c r="A375" s="164" t="str">
        <f t="shared" si="30"/>
        <v/>
      </c>
      <c r="B375" s="164" t="str">
        <f>IF(A375&gt;$A$8*12,"",VLOOKUP(A375,Lists!B370:E970,2,FALSE))</f>
        <v/>
      </c>
      <c r="C375" s="164" t="str">
        <f>IF(A375&gt;$A$8*12,"",VLOOKUP(A375,Lists!$B$6:$D$606,3,FALSE))</f>
        <v/>
      </c>
      <c r="D375" s="184" t="str">
        <f t="shared" si="31"/>
        <v/>
      </c>
      <c r="E375" s="163" t="str">
        <f t="shared" si="32"/>
        <v/>
      </c>
      <c r="F375" s="163" t="str">
        <f t="shared" si="33"/>
        <v/>
      </c>
      <c r="G375" s="163" t="str">
        <f t="shared" si="34"/>
        <v/>
      </c>
      <c r="H375" s="163" t="str">
        <f>IF(A375&gt;$A$8*12,"",VLOOKUP(A375,Lists!B370:E959,4,FALSE))</f>
        <v/>
      </c>
      <c r="I375" s="163" t="str">
        <f t="shared" si="35"/>
        <v/>
      </c>
    </row>
    <row r="376" spans="1:9" x14ac:dyDescent="0.25">
      <c r="A376" s="164" t="str">
        <f t="shared" si="30"/>
        <v/>
      </c>
      <c r="B376" s="164" t="str">
        <f>IF(A376&gt;$A$8*12,"",VLOOKUP(A376,Lists!B371:E971,2,FALSE))</f>
        <v/>
      </c>
      <c r="C376" s="164" t="str">
        <f>IF(A376&gt;$A$8*12,"",VLOOKUP(A376,Lists!$B$6:$D$606,3,FALSE))</f>
        <v/>
      </c>
      <c r="D376" s="184" t="str">
        <f t="shared" si="31"/>
        <v/>
      </c>
      <c r="E376" s="163" t="str">
        <f t="shared" si="32"/>
        <v/>
      </c>
      <c r="F376" s="163" t="str">
        <f t="shared" si="33"/>
        <v/>
      </c>
      <c r="G376" s="163" t="str">
        <f t="shared" si="34"/>
        <v/>
      </c>
      <c r="H376" s="163" t="str">
        <f>IF(A376&gt;$A$8*12,"",VLOOKUP(A376,Lists!B371:E960,4,FALSE))</f>
        <v/>
      </c>
      <c r="I376" s="163" t="str">
        <f t="shared" si="35"/>
        <v/>
      </c>
    </row>
    <row r="377" spans="1:9" x14ac:dyDescent="0.25">
      <c r="A377" s="164" t="str">
        <f t="shared" si="30"/>
        <v/>
      </c>
      <c r="B377" s="164" t="str">
        <f>IF(A377&gt;$A$8*12,"",VLOOKUP(A377,Lists!B372:E972,2,FALSE))</f>
        <v/>
      </c>
      <c r="C377" s="164" t="str">
        <f>IF(A377&gt;$A$8*12,"",VLOOKUP(A377,Lists!$B$6:$D$606,3,FALSE))</f>
        <v/>
      </c>
      <c r="D377" s="184" t="str">
        <f t="shared" si="31"/>
        <v/>
      </c>
      <c r="E377" s="163" t="str">
        <f t="shared" si="32"/>
        <v/>
      </c>
      <c r="F377" s="163" t="str">
        <f t="shared" si="33"/>
        <v/>
      </c>
      <c r="G377" s="163" t="str">
        <f t="shared" si="34"/>
        <v/>
      </c>
      <c r="H377" s="163" t="str">
        <f>IF(A377&gt;$A$8*12,"",VLOOKUP(A377,Lists!B372:E961,4,FALSE))</f>
        <v/>
      </c>
      <c r="I377" s="163" t="str">
        <f t="shared" si="35"/>
        <v/>
      </c>
    </row>
    <row r="378" spans="1:9" x14ac:dyDescent="0.25">
      <c r="A378" s="164" t="str">
        <f t="shared" si="30"/>
        <v/>
      </c>
      <c r="B378" s="164" t="str">
        <f>IF(A378&gt;$A$8*12,"",VLOOKUP(A378,Lists!B373:E973,2,FALSE))</f>
        <v/>
      </c>
      <c r="C378" s="164" t="str">
        <f>IF(A378&gt;$A$8*12,"",VLOOKUP(A378,Lists!$B$6:$D$606,3,FALSE))</f>
        <v/>
      </c>
      <c r="D378" s="184" t="str">
        <f t="shared" si="31"/>
        <v/>
      </c>
      <c r="E378" s="163" t="str">
        <f t="shared" si="32"/>
        <v/>
      </c>
      <c r="F378" s="163" t="str">
        <f t="shared" si="33"/>
        <v/>
      </c>
      <c r="G378" s="163" t="str">
        <f t="shared" si="34"/>
        <v/>
      </c>
      <c r="H378" s="163" t="str">
        <f>IF(A378&gt;$A$8*12,"",VLOOKUP(A378,Lists!B373:E962,4,FALSE))</f>
        <v/>
      </c>
      <c r="I378" s="163" t="str">
        <f t="shared" si="35"/>
        <v/>
      </c>
    </row>
    <row r="379" spans="1:9" x14ac:dyDescent="0.25">
      <c r="A379" s="164" t="str">
        <f t="shared" si="30"/>
        <v/>
      </c>
      <c r="B379" s="164" t="str">
        <f>IF(A379&gt;$A$8*12,"",VLOOKUP(A379,Lists!B374:E974,2,FALSE))</f>
        <v/>
      </c>
      <c r="C379" s="164" t="str">
        <f>IF(A379&gt;$A$8*12,"",VLOOKUP(A379,Lists!$B$6:$D$606,3,FALSE))</f>
        <v/>
      </c>
      <c r="D379" s="184" t="str">
        <f t="shared" si="31"/>
        <v/>
      </c>
      <c r="E379" s="163" t="str">
        <f t="shared" si="32"/>
        <v/>
      </c>
      <c r="F379" s="163" t="str">
        <f t="shared" si="33"/>
        <v/>
      </c>
      <c r="G379" s="163" t="str">
        <f t="shared" si="34"/>
        <v/>
      </c>
      <c r="H379" s="163" t="str">
        <f>IF(A379&gt;$A$8*12,"",VLOOKUP(A379,Lists!B374:E963,4,FALSE))</f>
        <v/>
      </c>
      <c r="I379" s="163" t="str">
        <f t="shared" si="35"/>
        <v/>
      </c>
    </row>
    <row r="380" spans="1:9" x14ac:dyDescent="0.25">
      <c r="A380" s="164" t="str">
        <f t="shared" si="30"/>
        <v/>
      </c>
      <c r="B380" s="164" t="str">
        <f>IF(A380&gt;$A$8*12,"",VLOOKUP(A380,Lists!B375:E975,2,FALSE))</f>
        <v/>
      </c>
      <c r="C380" s="164" t="str">
        <f>IF(A380&gt;$A$8*12,"",VLOOKUP(A380,Lists!$B$6:$D$606,3,FALSE))</f>
        <v/>
      </c>
      <c r="D380" s="184" t="str">
        <f t="shared" si="31"/>
        <v/>
      </c>
      <c r="E380" s="163" t="str">
        <f t="shared" si="32"/>
        <v/>
      </c>
      <c r="F380" s="163" t="str">
        <f t="shared" si="33"/>
        <v/>
      </c>
      <c r="G380" s="163" t="str">
        <f t="shared" si="34"/>
        <v/>
      </c>
      <c r="H380" s="163" t="str">
        <f>IF(A380&gt;$A$8*12,"",VLOOKUP(A380,Lists!B375:E964,4,FALSE))</f>
        <v/>
      </c>
      <c r="I380" s="163" t="str">
        <f t="shared" si="35"/>
        <v/>
      </c>
    </row>
    <row r="381" spans="1:9" x14ac:dyDescent="0.25">
      <c r="A381" s="164" t="str">
        <f t="shared" si="30"/>
        <v/>
      </c>
      <c r="B381" s="164" t="str">
        <f>IF(A381&gt;$A$8*12,"",VLOOKUP(A381,Lists!B376:E976,2,FALSE))</f>
        <v/>
      </c>
      <c r="C381" s="164" t="str">
        <f>IF(A381&gt;$A$8*12,"",VLOOKUP(A381,Lists!$B$6:$D$606,3,FALSE))</f>
        <v/>
      </c>
      <c r="D381" s="184" t="str">
        <f t="shared" si="31"/>
        <v/>
      </c>
      <c r="E381" s="163" t="str">
        <f t="shared" si="32"/>
        <v/>
      </c>
      <c r="F381" s="163" t="str">
        <f t="shared" si="33"/>
        <v/>
      </c>
      <c r="G381" s="163" t="str">
        <f t="shared" si="34"/>
        <v/>
      </c>
      <c r="H381" s="163" t="str">
        <f>IF(A381&gt;$A$8*12,"",VLOOKUP(A381,Lists!B376:E965,4,FALSE))</f>
        <v/>
      </c>
      <c r="I381" s="163" t="str">
        <f t="shared" si="35"/>
        <v/>
      </c>
    </row>
    <row r="382" spans="1:9" x14ac:dyDescent="0.25">
      <c r="A382" s="164" t="str">
        <f t="shared" si="30"/>
        <v/>
      </c>
      <c r="B382" s="164" t="str">
        <f>IF(A382&gt;$A$8*12,"",VLOOKUP(A382,Lists!B377:E977,2,FALSE))</f>
        <v/>
      </c>
      <c r="C382" s="164" t="str">
        <f>IF(A382&gt;$A$8*12,"",VLOOKUP(A382,Lists!$B$6:$D$606,3,FALSE))</f>
        <v/>
      </c>
      <c r="D382" s="184" t="str">
        <f t="shared" si="31"/>
        <v/>
      </c>
      <c r="E382" s="163" t="str">
        <f t="shared" si="32"/>
        <v/>
      </c>
      <c r="F382" s="163" t="str">
        <f t="shared" si="33"/>
        <v/>
      </c>
      <c r="G382" s="163" t="str">
        <f t="shared" si="34"/>
        <v/>
      </c>
      <c r="H382" s="163" t="str">
        <f>IF(A382&gt;$A$8*12,"",VLOOKUP(A382,Lists!B377:E966,4,FALSE))</f>
        <v/>
      </c>
      <c r="I382" s="163" t="str">
        <f t="shared" si="35"/>
        <v/>
      </c>
    </row>
    <row r="383" spans="1:9" x14ac:dyDescent="0.25">
      <c r="A383" s="164" t="str">
        <f t="shared" si="30"/>
        <v/>
      </c>
      <c r="B383" s="164" t="str">
        <f>IF(A383&gt;$A$8*12,"",VLOOKUP(A383,Lists!B378:E978,2,FALSE))</f>
        <v/>
      </c>
      <c r="C383" s="164" t="str">
        <f>IF(A383&gt;$A$8*12,"",VLOOKUP(A383,Lists!$B$6:$D$606,3,FALSE))</f>
        <v/>
      </c>
      <c r="D383" s="184" t="str">
        <f t="shared" si="31"/>
        <v/>
      </c>
      <c r="E383" s="163" t="str">
        <f t="shared" si="32"/>
        <v/>
      </c>
      <c r="F383" s="163" t="str">
        <f t="shared" si="33"/>
        <v/>
      </c>
      <c r="G383" s="163" t="str">
        <f t="shared" si="34"/>
        <v/>
      </c>
      <c r="H383" s="163" t="str">
        <f>IF(A383&gt;$A$8*12,"",VLOOKUP(A383,Lists!B378:E967,4,FALSE))</f>
        <v/>
      </c>
      <c r="I383" s="163" t="str">
        <f t="shared" si="35"/>
        <v/>
      </c>
    </row>
    <row r="384" spans="1:9" x14ac:dyDescent="0.25">
      <c r="A384" s="164" t="str">
        <f t="shared" si="30"/>
        <v/>
      </c>
      <c r="B384" s="164" t="str">
        <f>IF(A384&gt;$A$8*12,"",VLOOKUP(A384,Lists!B379:E979,2,FALSE))</f>
        <v/>
      </c>
      <c r="C384" s="164" t="str">
        <f>IF(A384&gt;$A$8*12,"",VLOOKUP(A384,Lists!$B$6:$D$606,3,FALSE))</f>
        <v/>
      </c>
      <c r="D384" s="184" t="str">
        <f t="shared" si="31"/>
        <v/>
      </c>
      <c r="E384" s="163" t="str">
        <f t="shared" si="32"/>
        <v/>
      </c>
      <c r="F384" s="163" t="str">
        <f t="shared" si="33"/>
        <v/>
      </c>
      <c r="G384" s="163" t="str">
        <f t="shared" si="34"/>
        <v/>
      </c>
      <c r="H384" s="163" t="str">
        <f>IF(A384&gt;$A$8*12,"",VLOOKUP(A384,Lists!B379:E968,4,FALSE))</f>
        <v/>
      </c>
      <c r="I384" s="163" t="str">
        <f t="shared" si="35"/>
        <v/>
      </c>
    </row>
    <row r="385" spans="1:9" x14ac:dyDescent="0.25">
      <c r="A385" s="164" t="str">
        <f t="shared" si="30"/>
        <v/>
      </c>
      <c r="B385" s="164" t="str">
        <f>IF(A385&gt;$A$8*12,"",VLOOKUP(A385,Lists!B380:E980,2,FALSE))</f>
        <v/>
      </c>
      <c r="C385" s="164" t="str">
        <f>IF(A385&gt;$A$8*12,"",VLOOKUP(A385,Lists!$B$6:$D$606,3,FALSE))</f>
        <v/>
      </c>
      <c r="D385" s="184" t="str">
        <f t="shared" si="31"/>
        <v/>
      </c>
      <c r="E385" s="163" t="str">
        <f t="shared" si="32"/>
        <v/>
      </c>
      <c r="F385" s="163" t="str">
        <f t="shared" si="33"/>
        <v/>
      </c>
      <c r="G385" s="163" t="str">
        <f t="shared" si="34"/>
        <v/>
      </c>
      <c r="H385" s="163" t="str">
        <f>IF(A385&gt;$A$8*12,"",VLOOKUP(A385,Lists!B380:E969,4,FALSE))</f>
        <v/>
      </c>
      <c r="I385" s="163" t="str">
        <f t="shared" si="35"/>
        <v/>
      </c>
    </row>
    <row r="386" spans="1:9" x14ac:dyDescent="0.25">
      <c r="A386" s="164" t="str">
        <f t="shared" si="30"/>
        <v/>
      </c>
      <c r="B386" s="164" t="str">
        <f>IF(A386&gt;$A$8*12,"",VLOOKUP(A386,Lists!B381:E981,2,FALSE))</f>
        <v/>
      </c>
      <c r="C386" s="164" t="str">
        <f>IF(A386&gt;$A$8*12,"",VLOOKUP(A386,Lists!$B$6:$D$606,3,FALSE))</f>
        <v/>
      </c>
      <c r="D386" s="184" t="str">
        <f t="shared" si="31"/>
        <v/>
      </c>
      <c r="E386" s="163" t="str">
        <f t="shared" si="32"/>
        <v/>
      </c>
      <c r="F386" s="163" t="str">
        <f t="shared" si="33"/>
        <v/>
      </c>
      <c r="G386" s="163" t="str">
        <f t="shared" si="34"/>
        <v/>
      </c>
      <c r="H386" s="163" t="str">
        <f>IF(A386&gt;$A$8*12,"",VLOOKUP(A386,Lists!B381:E970,4,FALSE))</f>
        <v/>
      </c>
      <c r="I386" s="163" t="str">
        <f t="shared" si="35"/>
        <v/>
      </c>
    </row>
    <row r="387" spans="1:9" x14ac:dyDescent="0.25">
      <c r="A387" s="164" t="str">
        <f t="shared" si="30"/>
        <v/>
      </c>
      <c r="B387" s="164" t="str">
        <f>IF(A387&gt;$A$8*12,"",VLOOKUP(A387,Lists!B382:E982,2,FALSE))</f>
        <v/>
      </c>
      <c r="C387" s="164" t="str">
        <f>IF(A387&gt;$A$8*12,"",VLOOKUP(A387,Lists!$B$6:$D$606,3,FALSE))</f>
        <v/>
      </c>
      <c r="D387" s="184" t="str">
        <f t="shared" si="31"/>
        <v/>
      </c>
      <c r="E387" s="163" t="str">
        <f t="shared" si="32"/>
        <v/>
      </c>
      <c r="F387" s="163" t="str">
        <f t="shared" si="33"/>
        <v/>
      </c>
      <c r="G387" s="163" t="str">
        <f t="shared" si="34"/>
        <v/>
      </c>
      <c r="H387" s="163" t="str">
        <f>IF(A387&gt;$A$8*12,"",VLOOKUP(A387,Lists!B382:E971,4,FALSE))</f>
        <v/>
      </c>
      <c r="I387" s="163" t="str">
        <f t="shared" si="35"/>
        <v/>
      </c>
    </row>
    <row r="388" spans="1:9" x14ac:dyDescent="0.25">
      <c r="A388" s="164" t="str">
        <f t="shared" si="30"/>
        <v/>
      </c>
      <c r="B388" s="164" t="str">
        <f>IF(A388&gt;$A$8*12,"",VLOOKUP(A388,Lists!B383:E983,2,FALSE))</f>
        <v/>
      </c>
      <c r="C388" s="164" t="str">
        <f>IF(A388&gt;$A$8*12,"",VLOOKUP(A388,Lists!$B$6:$D$606,3,FALSE))</f>
        <v/>
      </c>
      <c r="D388" s="184" t="str">
        <f t="shared" si="31"/>
        <v/>
      </c>
      <c r="E388" s="163" t="str">
        <f t="shared" si="32"/>
        <v/>
      </c>
      <c r="F388" s="163" t="str">
        <f t="shared" si="33"/>
        <v/>
      </c>
      <c r="G388" s="163" t="str">
        <f t="shared" si="34"/>
        <v/>
      </c>
      <c r="H388" s="163" t="str">
        <f>IF(A388&gt;$A$8*12,"",VLOOKUP(A388,Lists!B383:E972,4,FALSE))</f>
        <v/>
      </c>
      <c r="I388" s="163" t="str">
        <f t="shared" si="35"/>
        <v/>
      </c>
    </row>
    <row r="389" spans="1:9" x14ac:dyDescent="0.25">
      <c r="A389" s="164" t="str">
        <f t="shared" si="30"/>
        <v/>
      </c>
      <c r="B389" s="164" t="str">
        <f>IF(A389&gt;$A$8*12,"",VLOOKUP(A389,Lists!B384:E984,2,FALSE))</f>
        <v/>
      </c>
      <c r="C389" s="164" t="str">
        <f>IF(A389&gt;$A$8*12,"",VLOOKUP(A389,Lists!$B$6:$D$606,3,FALSE))</f>
        <v/>
      </c>
      <c r="D389" s="184" t="str">
        <f t="shared" si="31"/>
        <v/>
      </c>
      <c r="E389" s="163" t="str">
        <f t="shared" si="32"/>
        <v/>
      </c>
      <c r="F389" s="163" t="str">
        <f t="shared" si="33"/>
        <v/>
      </c>
      <c r="G389" s="163" t="str">
        <f t="shared" si="34"/>
        <v/>
      </c>
      <c r="H389" s="163" t="str">
        <f>IF(A389&gt;$A$8*12,"",VLOOKUP(A389,Lists!B384:E973,4,FALSE))</f>
        <v/>
      </c>
      <c r="I389" s="163" t="str">
        <f t="shared" si="35"/>
        <v/>
      </c>
    </row>
    <row r="390" spans="1:9" x14ac:dyDescent="0.25">
      <c r="A390" s="164" t="str">
        <f t="shared" si="30"/>
        <v/>
      </c>
      <c r="B390" s="164" t="str">
        <f>IF(A390&gt;$A$8*12,"",VLOOKUP(A390,Lists!B385:E985,2,FALSE))</f>
        <v/>
      </c>
      <c r="C390" s="164" t="str">
        <f>IF(A390&gt;$A$8*12,"",VLOOKUP(A390,Lists!$B$6:$D$606,3,FALSE))</f>
        <v/>
      </c>
      <c r="D390" s="184" t="str">
        <f t="shared" si="31"/>
        <v/>
      </c>
      <c r="E390" s="163" t="str">
        <f t="shared" si="32"/>
        <v/>
      </c>
      <c r="F390" s="163" t="str">
        <f t="shared" si="33"/>
        <v/>
      </c>
      <c r="G390" s="163" t="str">
        <f t="shared" si="34"/>
        <v/>
      </c>
      <c r="H390" s="163" t="str">
        <f>IF(A390&gt;$A$8*12,"",VLOOKUP(A390,Lists!B385:E974,4,FALSE))</f>
        <v/>
      </c>
      <c r="I390" s="163" t="str">
        <f t="shared" si="35"/>
        <v/>
      </c>
    </row>
    <row r="391" spans="1:9" x14ac:dyDescent="0.25">
      <c r="A391" s="164" t="str">
        <f t="shared" si="30"/>
        <v/>
      </c>
      <c r="B391" s="164" t="str">
        <f>IF(A391&gt;$A$8*12,"",VLOOKUP(A391,Lists!B386:E986,2,FALSE))</f>
        <v/>
      </c>
      <c r="C391" s="164" t="str">
        <f>IF(A391&gt;$A$8*12,"",VLOOKUP(A391,Lists!$B$6:$D$606,3,FALSE))</f>
        <v/>
      </c>
      <c r="D391" s="184" t="str">
        <f t="shared" si="31"/>
        <v/>
      </c>
      <c r="E391" s="163" t="str">
        <f t="shared" si="32"/>
        <v/>
      </c>
      <c r="F391" s="163" t="str">
        <f t="shared" si="33"/>
        <v/>
      </c>
      <c r="G391" s="163" t="str">
        <f t="shared" si="34"/>
        <v/>
      </c>
      <c r="H391" s="163" t="str">
        <f>IF(A391&gt;$A$8*12,"",VLOOKUP(A391,Lists!B386:E975,4,FALSE))</f>
        <v/>
      </c>
      <c r="I391" s="163" t="str">
        <f t="shared" si="35"/>
        <v/>
      </c>
    </row>
    <row r="392" spans="1:9" x14ac:dyDescent="0.25">
      <c r="A392" s="164" t="str">
        <f t="shared" si="30"/>
        <v/>
      </c>
      <c r="B392" s="164" t="str">
        <f>IF(A392&gt;$A$8*12,"",VLOOKUP(A392,Lists!B387:E987,2,FALSE))</f>
        <v/>
      </c>
      <c r="C392" s="164" t="str">
        <f>IF(A392&gt;$A$8*12,"",VLOOKUP(A392,Lists!$B$6:$D$606,3,FALSE))</f>
        <v/>
      </c>
      <c r="D392" s="184" t="str">
        <f t="shared" si="31"/>
        <v/>
      </c>
      <c r="E392" s="163" t="str">
        <f t="shared" si="32"/>
        <v/>
      </c>
      <c r="F392" s="163" t="str">
        <f t="shared" si="33"/>
        <v/>
      </c>
      <c r="G392" s="163" t="str">
        <f t="shared" si="34"/>
        <v/>
      </c>
      <c r="H392" s="163" t="str">
        <f>IF(A392&gt;$A$8*12,"",VLOOKUP(A392,Lists!B387:E976,4,FALSE))</f>
        <v/>
      </c>
      <c r="I392" s="163" t="str">
        <f t="shared" si="35"/>
        <v/>
      </c>
    </row>
    <row r="393" spans="1:9" x14ac:dyDescent="0.25">
      <c r="A393" s="164" t="str">
        <f t="shared" si="30"/>
        <v/>
      </c>
      <c r="B393" s="164" t="str">
        <f>IF(A393&gt;$A$8*12,"",VLOOKUP(A393,Lists!B388:E988,2,FALSE))</f>
        <v/>
      </c>
      <c r="C393" s="164" t="str">
        <f>IF(A393&gt;$A$8*12,"",VLOOKUP(A393,Lists!$B$6:$D$606,3,FALSE))</f>
        <v/>
      </c>
      <c r="D393" s="184" t="str">
        <f t="shared" si="31"/>
        <v/>
      </c>
      <c r="E393" s="163" t="str">
        <f t="shared" si="32"/>
        <v/>
      </c>
      <c r="F393" s="163" t="str">
        <f t="shared" si="33"/>
        <v/>
      </c>
      <c r="G393" s="163" t="str">
        <f t="shared" si="34"/>
        <v/>
      </c>
      <c r="H393" s="163" t="str">
        <f>IF(A393&gt;$A$8*12,"",VLOOKUP(A393,Lists!B388:E977,4,FALSE))</f>
        <v/>
      </c>
      <c r="I393" s="163" t="str">
        <f t="shared" si="35"/>
        <v/>
      </c>
    </row>
    <row r="394" spans="1:9" x14ac:dyDescent="0.25">
      <c r="A394" s="164" t="str">
        <f t="shared" si="30"/>
        <v/>
      </c>
      <c r="B394" s="164" t="str">
        <f>IF(A394&gt;$A$8*12,"",VLOOKUP(A394,Lists!B389:E989,2,FALSE))</f>
        <v/>
      </c>
      <c r="C394" s="164" t="str">
        <f>IF(A394&gt;$A$8*12,"",VLOOKUP(A394,Lists!$B$6:$D$606,3,FALSE))</f>
        <v/>
      </c>
      <c r="D394" s="184" t="str">
        <f t="shared" si="31"/>
        <v/>
      </c>
      <c r="E394" s="163" t="str">
        <f t="shared" si="32"/>
        <v/>
      </c>
      <c r="F394" s="163" t="str">
        <f t="shared" si="33"/>
        <v/>
      </c>
      <c r="G394" s="163" t="str">
        <f t="shared" si="34"/>
        <v/>
      </c>
      <c r="H394" s="163" t="str">
        <f>IF(A394&gt;$A$8*12,"",VLOOKUP(A394,Lists!B389:E978,4,FALSE))</f>
        <v/>
      </c>
      <c r="I394" s="163" t="str">
        <f t="shared" si="35"/>
        <v/>
      </c>
    </row>
    <row r="395" spans="1:9" x14ac:dyDescent="0.25">
      <c r="A395" s="164" t="str">
        <f t="shared" si="30"/>
        <v/>
      </c>
      <c r="B395" s="164" t="str">
        <f>IF(A395&gt;$A$8*12,"",VLOOKUP(A395,Lists!B390:E990,2,FALSE))</f>
        <v/>
      </c>
      <c r="C395" s="164" t="str">
        <f>IF(A395&gt;$A$8*12,"",VLOOKUP(A395,Lists!$B$6:$D$606,3,FALSE))</f>
        <v/>
      </c>
      <c r="D395" s="184" t="str">
        <f t="shared" si="31"/>
        <v/>
      </c>
      <c r="E395" s="163" t="str">
        <f t="shared" si="32"/>
        <v/>
      </c>
      <c r="F395" s="163" t="str">
        <f t="shared" si="33"/>
        <v/>
      </c>
      <c r="G395" s="163" t="str">
        <f t="shared" si="34"/>
        <v/>
      </c>
      <c r="H395" s="163" t="str">
        <f>IF(A395&gt;$A$8*12,"",VLOOKUP(A395,Lists!B390:E979,4,FALSE))</f>
        <v/>
      </c>
      <c r="I395" s="163" t="str">
        <f t="shared" si="35"/>
        <v/>
      </c>
    </row>
    <row r="396" spans="1:9" x14ac:dyDescent="0.25">
      <c r="A396" s="164" t="str">
        <f t="shared" ref="A396:A459" si="36">IF(A395&lt;($A$8*12),A395+1,"")</f>
        <v/>
      </c>
      <c r="B396" s="164" t="str">
        <f>IF(A396&gt;$A$8*12,"",VLOOKUP(A396,Lists!B391:E991,2,FALSE))</f>
        <v/>
      </c>
      <c r="C396" s="164" t="str">
        <f>IF(A396&gt;$A$8*12,"",VLOOKUP(A396,Lists!$B$6:$D$606,3,FALSE))</f>
        <v/>
      </c>
      <c r="D396" s="184" t="str">
        <f t="shared" ref="D396:D459" si="37">IF(A396&gt;$A$8*12,"",D395)</f>
        <v/>
      </c>
      <c r="E396" s="163" t="str">
        <f t="shared" ref="E396:E459" si="38">IF(A396&gt;$A$8*12,"",+I395)</f>
        <v/>
      </c>
      <c r="F396" s="163" t="str">
        <f t="shared" ref="F396:F459" si="39">IF(A396&gt;$A$8*12,"",F395)</f>
        <v/>
      </c>
      <c r="G396" s="163" t="str">
        <f t="shared" ref="G396:G459" si="40">IF(A396&gt;$A$8*12,"",ROUND((+E396+F396)*D396/12,0))</f>
        <v/>
      </c>
      <c r="H396" s="163" t="str">
        <f>IF(A396&gt;$A$8*12,"",VLOOKUP(A396,Lists!B391:E980,4,FALSE))</f>
        <v/>
      </c>
      <c r="I396" s="163" t="str">
        <f t="shared" ref="I396:I459" si="41">IF(A396&gt;$A$8*12,"",+E396+F396+G396-H396)</f>
        <v/>
      </c>
    </row>
    <row r="397" spans="1:9" x14ac:dyDescent="0.25">
      <c r="A397" s="164" t="str">
        <f t="shared" si="36"/>
        <v/>
      </c>
      <c r="B397" s="164" t="str">
        <f>IF(A397&gt;$A$8*12,"",VLOOKUP(A397,Lists!B392:E992,2,FALSE))</f>
        <v/>
      </c>
      <c r="C397" s="164" t="str">
        <f>IF(A397&gt;$A$8*12,"",VLOOKUP(A397,Lists!$B$6:$D$606,3,FALSE))</f>
        <v/>
      </c>
      <c r="D397" s="184" t="str">
        <f t="shared" si="37"/>
        <v/>
      </c>
      <c r="E397" s="163" t="str">
        <f t="shared" si="38"/>
        <v/>
      </c>
      <c r="F397" s="163" t="str">
        <f t="shared" si="39"/>
        <v/>
      </c>
      <c r="G397" s="163" t="str">
        <f t="shared" si="40"/>
        <v/>
      </c>
      <c r="H397" s="163" t="str">
        <f>IF(A397&gt;$A$8*12,"",VLOOKUP(A397,Lists!B392:E981,4,FALSE))</f>
        <v/>
      </c>
      <c r="I397" s="163" t="str">
        <f t="shared" si="41"/>
        <v/>
      </c>
    </row>
    <row r="398" spans="1:9" x14ac:dyDescent="0.25">
      <c r="A398" s="164" t="str">
        <f t="shared" si="36"/>
        <v/>
      </c>
      <c r="B398" s="164" t="str">
        <f>IF(A398&gt;$A$8*12,"",VLOOKUP(A398,Lists!B393:E993,2,FALSE))</f>
        <v/>
      </c>
      <c r="C398" s="164" t="str">
        <f>IF(A398&gt;$A$8*12,"",VLOOKUP(A398,Lists!$B$6:$D$606,3,FALSE))</f>
        <v/>
      </c>
      <c r="D398" s="184" t="str">
        <f t="shared" si="37"/>
        <v/>
      </c>
      <c r="E398" s="163" t="str">
        <f t="shared" si="38"/>
        <v/>
      </c>
      <c r="F398" s="163" t="str">
        <f t="shared" si="39"/>
        <v/>
      </c>
      <c r="G398" s="163" t="str">
        <f t="shared" si="40"/>
        <v/>
      </c>
      <c r="H398" s="163" t="str">
        <f>IF(A398&gt;$A$8*12,"",VLOOKUP(A398,Lists!B393:E982,4,FALSE))</f>
        <v/>
      </c>
      <c r="I398" s="163" t="str">
        <f t="shared" si="41"/>
        <v/>
      </c>
    </row>
    <row r="399" spans="1:9" x14ac:dyDescent="0.25">
      <c r="A399" s="164" t="str">
        <f t="shared" si="36"/>
        <v/>
      </c>
      <c r="B399" s="164" t="str">
        <f>IF(A399&gt;$A$8*12,"",VLOOKUP(A399,Lists!B394:E994,2,FALSE))</f>
        <v/>
      </c>
      <c r="C399" s="164" t="str">
        <f>IF(A399&gt;$A$8*12,"",VLOOKUP(A399,Lists!$B$6:$D$606,3,FALSE))</f>
        <v/>
      </c>
      <c r="D399" s="184" t="str">
        <f t="shared" si="37"/>
        <v/>
      </c>
      <c r="E399" s="163" t="str">
        <f t="shared" si="38"/>
        <v/>
      </c>
      <c r="F399" s="163" t="str">
        <f t="shared" si="39"/>
        <v/>
      </c>
      <c r="G399" s="163" t="str">
        <f t="shared" si="40"/>
        <v/>
      </c>
      <c r="H399" s="163" t="str">
        <f>IF(A399&gt;$A$8*12,"",VLOOKUP(A399,Lists!B394:E983,4,FALSE))</f>
        <v/>
      </c>
      <c r="I399" s="163" t="str">
        <f t="shared" si="41"/>
        <v/>
      </c>
    </row>
    <row r="400" spans="1:9" x14ac:dyDescent="0.25">
      <c r="A400" s="164" t="str">
        <f t="shared" si="36"/>
        <v/>
      </c>
      <c r="B400" s="164" t="str">
        <f>IF(A400&gt;$A$8*12,"",VLOOKUP(A400,Lists!B395:E995,2,FALSE))</f>
        <v/>
      </c>
      <c r="C400" s="164" t="str">
        <f>IF(A400&gt;$A$8*12,"",VLOOKUP(A400,Lists!$B$6:$D$606,3,FALSE))</f>
        <v/>
      </c>
      <c r="D400" s="184" t="str">
        <f t="shared" si="37"/>
        <v/>
      </c>
      <c r="E400" s="163" t="str">
        <f t="shared" si="38"/>
        <v/>
      </c>
      <c r="F400" s="163" t="str">
        <f t="shared" si="39"/>
        <v/>
      </c>
      <c r="G400" s="163" t="str">
        <f t="shared" si="40"/>
        <v/>
      </c>
      <c r="H400" s="163" t="str">
        <f>IF(A400&gt;$A$8*12,"",VLOOKUP(A400,Lists!B395:E984,4,FALSE))</f>
        <v/>
      </c>
      <c r="I400" s="163" t="str">
        <f t="shared" si="41"/>
        <v/>
      </c>
    </row>
    <row r="401" spans="1:9" x14ac:dyDescent="0.25">
      <c r="A401" s="164" t="str">
        <f t="shared" si="36"/>
        <v/>
      </c>
      <c r="B401" s="164" t="str">
        <f>IF(A401&gt;$A$8*12,"",VLOOKUP(A401,Lists!B396:E996,2,FALSE))</f>
        <v/>
      </c>
      <c r="C401" s="164" t="str">
        <f>IF(A401&gt;$A$8*12,"",VLOOKUP(A401,Lists!$B$6:$D$606,3,FALSE))</f>
        <v/>
      </c>
      <c r="D401" s="184" t="str">
        <f t="shared" si="37"/>
        <v/>
      </c>
      <c r="E401" s="163" t="str">
        <f t="shared" si="38"/>
        <v/>
      </c>
      <c r="F401" s="163" t="str">
        <f t="shared" si="39"/>
        <v/>
      </c>
      <c r="G401" s="163" t="str">
        <f t="shared" si="40"/>
        <v/>
      </c>
      <c r="H401" s="163" t="str">
        <f>IF(A401&gt;$A$8*12,"",VLOOKUP(A401,Lists!B396:E985,4,FALSE))</f>
        <v/>
      </c>
      <c r="I401" s="163" t="str">
        <f t="shared" si="41"/>
        <v/>
      </c>
    </row>
    <row r="402" spans="1:9" x14ac:dyDescent="0.25">
      <c r="A402" s="164" t="str">
        <f t="shared" si="36"/>
        <v/>
      </c>
      <c r="B402" s="164" t="str">
        <f>IF(A402&gt;$A$8*12,"",VLOOKUP(A402,Lists!B397:E997,2,FALSE))</f>
        <v/>
      </c>
      <c r="C402" s="164" t="str">
        <f>IF(A402&gt;$A$8*12,"",VLOOKUP(A402,Lists!$B$6:$D$606,3,FALSE))</f>
        <v/>
      </c>
      <c r="D402" s="184" t="str">
        <f t="shared" si="37"/>
        <v/>
      </c>
      <c r="E402" s="163" t="str">
        <f t="shared" si="38"/>
        <v/>
      </c>
      <c r="F402" s="163" t="str">
        <f t="shared" si="39"/>
        <v/>
      </c>
      <c r="G402" s="163" t="str">
        <f t="shared" si="40"/>
        <v/>
      </c>
      <c r="H402" s="163" t="str">
        <f>IF(A402&gt;$A$8*12,"",VLOOKUP(A402,Lists!B397:E986,4,FALSE))</f>
        <v/>
      </c>
      <c r="I402" s="163" t="str">
        <f t="shared" si="41"/>
        <v/>
      </c>
    </row>
    <row r="403" spans="1:9" x14ac:dyDescent="0.25">
      <c r="A403" s="164" t="str">
        <f t="shared" si="36"/>
        <v/>
      </c>
      <c r="B403" s="164" t="str">
        <f>IF(A403&gt;$A$8*12,"",VLOOKUP(A403,Lists!B398:E998,2,FALSE))</f>
        <v/>
      </c>
      <c r="C403" s="164" t="str">
        <f>IF(A403&gt;$A$8*12,"",VLOOKUP(A403,Lists!$B$6:$D$606,3,FALSE))</f>
        <v/>
      </c>
      <c r="D403" s="184" t="str">
        <f t="shared" si="37"/>
        <v/>
      </c>
      <c r="E403" s="163" t="str">
        <f t="shared" si="38"/>
        <v/>
      </c>
      <c r="F403" s="163" t="str">
        <f t="shared" si="39"/>
        <v/>
      </c>
      <c r="G403" s="163" t="str">
        <f t="shared" si="40"/>
        <v/>
      </c>
      <c r="H403" s="163" t="str">
        <f>IF(A403&gt;$A$8*12,"",VLOOKUP(A403,Lists!B398:E987,4,FALSE))</f>
        <v/>
      </c>
      <c r="I403" s="163" t="str">
        <f t="shared" si="41"/>
        <v/>
      </c>
    </row>
    <row r="404" spans="1:9" x14ac:dyDescent="0.25">
      <c r="A404" s="164" t="str">
        <f t="shared" si="36"/>
        <v/>
      </c>
      <c r="B404" s="164" t="str">
        <f>IF(A404&gt;$A$8*12,"",VLOOKUP(A404,Lists!B399:E999,2,FALSE))</f>
        <v/>
      </c>
      <c r="C404" s="164" t="str">
        <f>IF(A404&gt;$A$8*12,"",VLOOKUP(A404,Lists!$B$6:$D$606,3,FALSE))</f>
        <v/>
      </c>
      <c r="D404" s="184" t="str">
        <f t="shared" si="37"/>
        <v/>
      </c>
      <c r="E404" s="163" t="str">
        <f t="shared" si="38"/>
        <v/>
      </c>
      <c r="F404" s="163" t="str">
        <f t="shared" si="39"/>
        <v/>
      </c>
      <c r="G404" s="163" t="str">
        <f t="shared" si="40"/>
        <v/>
      </c>
      <c r="H404" s="163" t="str">
        <f>IF(A404&gt;$A$8*12,"",VLOOKUP(A404,Lists!B399:E988,4,FALSE))</f>
        <v/>
      </c>
      <c r="I404" s="163" t="str">
        <f t="shared" si="41"/>
        <v/>
      </c>
    </row>
    <row r="405" spans="1:9" x14ac:dyDescent="0.25">
      <c r="A405" s="164" t="str">
        <f t="shared" si="36"/>
        <v/>
      </c>
      <c r="B405" s="164" t="str">
        <f>IF(A405&gt;$A$8*12,"",VLOOKUP(A405,Lists!B400:E1000,2,FALSE))</f>
        <v/>
      </c>
      <c r="C405" s="164" t="str">
        <f>IF(A405&gt;$A$8*12,"",VLOOKUP(A405,Lists!$B$6:$D$606,3,FALSE))</f>
        <v/>
      </c>
      <c r="D405" s="184" t="str">
        <f t="shared" si="37"/>
        <v/>
      </c>
      <c r="E405" s="163" t="str">
        <f t="shared" si="38"/>
        <v/>
      </c>
      <c r="F405" s="163" t="str">
        <f t="shared" si="39"/>
        <v/>
      </c>
      <c r="G405" s="163" t="str">
        <f t="shared" si="40"/>
        <v/>
      </c>
      <c r="H405" s="163" t="str">
        <f>IF(A405&gt;$A$8*12,"",VLOOKUP(A405,Lists!B400:E989,4,FALSE))</f>
        <v/>
      </c>
      <c r="I405" s="163" t="str">
        <f t="shared" si="41"/>
        <v/>
      </c>
    </row>
    <row r="406" spans="1:9" x14ac:dyDescent="0.25">
      <c r="A406" s="164" t="str">
        <f t="shared" si="36"/>
        <v/>
      </c>
      <c r="B406" s="164" t="str">
        <f>IF(A406&gt;$A$8*12,"",VLOOKUP(A406,Lists!B401:E1001,2,FALSE))</f>
        <v/>
      </c>
      <c r="C406" s="164" t="str">
        <f>IF(A406&gt;$A$8*12,"",VLOOKUP(A406,Lists!$B$6:$D$606,3,FALSE))</f>
        <v/>
      </c>
      <c r="D406" s="184" t="str">
        <f t="shared" si="37"/>
        <v/>
      </c>
      <c r="E406" s="163" t="str">
        <f t="shared" si="38"/>
        <v/>
      </c>
      <c r="F406" s="163" t="str">
        <f t="shared" si="39"/>
        <v/>
      </c>
      <c r="G406" s="163" t="str">
        <f t="shared" si="40"/>
        <v/>
      </c>
      <c r="H406" s="163" t="str">
        <f>IF(A406&gt;$A$8*12,"",VLOOKUP(A406,Lists!B401:E990,4,FALSE))</f>
        <v/>
      </c>
      <c r="I406" s="163" t="str">
        <f t="shared" si="41"/>
        <v/>
      </c>
    </row>
    <row r="407" spans="1:9" x14ac:dyDescent="0.25">
      <c r="A407" s="164" t="str">
        <f t="shared" si="36"/>
        <v/>
      </c>
      <c r="B407" s="164" t="str">
        <f>IF(A407&gt;$A$8*12,"",VLOOKUP(A407,Lists!B402:E1002,2,FALSE))</f>
        <v/>
      </c>
      <c r="C407" s="164" t="str">
        <f>IF(A407&gt;$A$8*12,"",VLOOKUP(A407,Lists!$B$6:$D$606,3,FALSE))</f>
        <v/>
      </c>
      <c r="D407" s="184" t="str">
        <f t="shared" si="37"/>
        <v/>
      </c>
      <c r="E407" s="163" t="str">
        <f t="shared" si="38"/>
        <v/>
      </c>
      <c r="F407" s="163" t="str">
        <f t="shared" si="39"/>
        <v/>
      </c>
      <c r="G407" s="163" t="str">
        <f t="shared" si="40"/>
        <v/>
      </c>
      <c r="H407" s="163" t="str">
        <f>IF(A407&gt;$A$8*12,"",VLOOKUP(A407,Lists!B402:E991,4,FALSE))</f>
        <v/>
      </c>
      <c r="I407" s="163" t="str">
        <f t="shared" si="41"/>
        <v/>
      </c>
    </row>
    <row r="408" spans="1:9" x14ac:dyDescent="0.25">
      <c r="A408" s="164" t="str">
        <f t="shared" si="36"/>
        <v/>
      </c>
      <c r="B408" s="164" t="str">
        <f>IF(A408&gt;$A$8*12,"",VLOOKUP(A408,Lists!B403:E1003,2,FALSE))</f>
        <v/>
      </c>
      <c r="C408" s="164" t="str">
        <f>IF(A408&gt;$A$8*12,"",VLOOKUP(A408,Lists!$B$6:$D$606,3,FALSE))</f>
        <v/>
      </c>
      <c r="D408" s="184" t="str">
        <f t="shared" si="37"/>
        <v/>
      </c>
      <c r="E408" s="163" t="str">
        <f t="shared" si="38"/>
        <v/>
      </c>
      <c r="F408" s="163" t="str">
        <f t="shared" si="39"/>
        <v/>
      </c>
      <c r="G408" s="163" t="str">
        <f t="shared" si="40"/>
        <v/>
      </c>
      <c r="H408" s="163" t="str">
        <f>IF(A408&gt;$A$8*12,"",VLOOKUP(A408,Lists!B403:E992,4,FALSE))</f>
        <v/>
      </c>
      <c r="I408" s="163" t="str">
        <f t="shared" si="41"/>
        <v/>
      </c>
    </row>
    <row r="409" spans="1:9" x14ac:dyDescent="0.25">
      <c r="A409" s="164" t="str">
        <f t="shared" si="36"/>
        <v/>
      </c>
      <c r="B409" s="164" t="str">
        <f>IF(A409&gt;$A$8*12,"",VLOOKUP(A409,Lists!B404:E1004,2,FALSE))</f>
        <v/>
      </c>
      <c r="C409" s="164" t="str">
        <f>IF(A409&gt;$A$8*12,"",VLOOKUP(A409,Lists!$B$6:$D$606,3,FALSE))</f>
        <v/>
      </c>
      <c r="D409" s="184" t="str">
        <f t="shared" si="37"/>
        <v/>
      </c>
      <c r="E409" s="163" t="str">
        <f t="shared" si="38"/>
        <v/>
      </c>
      <c r="F409" s="163" t="str">
        <f t="shared" si="39"/>
        <v/>
      </c>
      <c r="G409" s="163" t="str">
        <f t="shared" si="40"/>
        <v/>
      </c>
      <c r="H409" s="163" t="str">
        <f>IF(A409&gt;$A$8*12,"",VLOOKUP(A409,Lists!B404:E993,4,FALSE))</f>
        <v/>
      </c>
      <c r="I409" s="163" t="str">
        <f t="shared" si="41"/>
        <v/>
      </c>
    </row>
    <row r="410" spans="1:9" x14ac:dyDescent="0.25">
      <c r="A410" s="164" t="str">
        <f t="shared" si="36"/>
        <v/>
      </c>
      <c r="B410" s="164" t="str">
        <f>IF(A410&gt;$A$8*12,"",VLOOKUP(A410,Lists!B405:E1005,2,FALSE))</f>
        <v/>
      </c>
      <c r="C410" s="164" t="str">
        <f>IF(A410&gt;$A$8*12,"",VLOOKUP(A410,Lists!$B$6:$D$606,3,FALSE))</f>
        <v/>
      </c>
      <c r="D410" s="184" t="str">
        <f t="shared" si="37"/>
        <v/>
      </c>
      <c r="E410" s="163" t="str">
        <f t="shared" si="38"/>
        <v/>
      </c>
      <c r="F410" s="163" t="str">
        <f t="shared" si="39"/>
        <v/>
      </c>
      <c r="G410" s="163" t="str">
        <f t="shared" si="40"/>
        <v/>
      </c>
      <c r="H410" s="163" t="str">
        <f>IF(A410&gt;$A$8*12,"",VLOOKUP(A410,Lists!B405:E994,4,FALSE))</f>
        <v/>
      </c>
      <c r="I410" s="163" t="str">
        <f t="shared" si="41"/>
        <v/>
      </c>
    </row>
    <row r="411" spans="1:9" x14ac:dyDescent="0.25">
      <c r="A411" s="164" t="str">
        <f t="shared" si="36"/>
        <v/>
      </c>
      <c r="B411" s="164" t="str">
        <f>IF(A411&gt;$A$8*12,"",VLOOKUP(A411,Lists!B406:E1006,2,FALSE))</f>
        <v/>
      </c>
      <c r="C411" s="164" t="str">
        <f>IF(A411&gt;$A$8*12,"",VLOOKUP(A411,Lists!$B$6:$D$606,3,FALSE))</f>
        <v/>
      </c>
      <c r="D411" s="184" t="str">
        <f t="shared" si="37"/>
        <v/>
      </c>
      <c r="E411" s="163" t="str">
        <f t="shared" si="38"/>
        <v/>
      </c>
      <c r="F411" s="163" t="str">
        <f t="shared" si="39"/>
        <v/>
      </c>
      <c r="G411" s="163" t="str">
        <f t="shared" si="40"/>
        <v/>
      </c>
      <c r="H411" s="163" t="str">
        <f>IF(A411&gt;$A$8*12,"",VLOOKUP(A411,Lists!B406:E995,4,FALSE))</f>
        <v/>
      </c>
      <c r="I411" s="163" t="str">
        <f t="shared" si="41"/>
        <v/>
      </c>
    </row>
    <row r="412" spans="1:9" x14ac:dyDescent="0.25">
      <c r="A412" s="164" t="str">
        <f t="shared" si="36"/>
        <v/>
      </c>
      <c r="B412" s="164" t="str">
        <f>IF(A412&gt;$A$8*12,"",VLOOKUP(A412,Lists!B407:E1007,2,FALSE))</f>
        <v/>
      </c>
      <c r="C412" s="164" t="str">
        <f>IF(A412&gt;$A$8*12,"",VLOOKUP(A412,Lists!$B$6:$D$606,3,FALSE))</f>
        <v/>
      </c>
      <c r="D412" s="184" t="str">
        <f t="shared" si="37"/>
        <v/>
      </c>
      <c r="E412" s="163" t="str">
        <f t="shared" si="38"/>
        <v/>
      </c>
      <c r="F412" s="163" t="str">
        <f t="shared" si="39"/>
        <v/>
      </c>
      <c r="G412" s="163" t="str">
        <f t="shared" si="40"/>
        <v/>
      </c>
      <c r="H412" s="163" t="str">
        <f>IF(A412&gt;$A$8*12,"",VLOOKUP(A412,Lists!B407:E996,4,FALSE))</f>
        <v/>
      </c>
      <c r="I412" s="163" t="str">
        <f t="shared" si="41"/>
        <v/>
      </c>
    </row>
    <row r="413" spans="1:9" x14ac:dyDescent="0.25">
      <c r="A413" s="164" t="str">
        <f t="shared" si="36"/>
        <v/>
      </c>
      <c r="B413" s="164" t="str">
        <f>IF(A413&gt;$A$8*12,"",VLOOKUP(A413,Lists!B408:E1008,2,FALSE))</f>
        <v/>
      </c>
      <c r="C413" s="164" t="str">
        <f>IF(A413&gt;$A$8*12,"",VLOOKUP(A413,Lists!$B$6:$D$606,3,FALSE))</f>
        <v/>
      </c>
      <c r="D413" s="184" t="str">
        <f t="shared" si="37"/>
        <v/>
      </c>
      <c r="E413" s="163" t="str">
        <f t="shared" si="38"/>
        <v/>
      </c>
      <c r="F413" s="163" t="str">
        <f t="shared" si="39"/>
        <v/>
      </c>
      <c r="G413" s="163" t="str">
        <f t="shared" si="40"/>
        <v/>
      </c>
      <c r="H413" s="163" t="str">
        <f>IF(A413&gt;$A$8*12,"",VLOOKUP(A413,Lists!B408:E997,4,FALSE))</f>
        <v/>
      </c>
      <c r="I413" s="163" t="str">
        <f t="shared" si="41"/>
        <v/>
      </c>
    </row>
    <row r="414" spans="1:9" x14ac:dyDescent="0.25">
      <c r="A414" s="164" t="str">
        <f t="shared" si="36"/>
        <v/>
      </c>
      <c r="B414" s="164" t="str">
        <f>IF(A414&gt;$A$8*12,"",VLOOKUP(A414,Lists!B409:E1009,2,FALSE))</f>
        <v/>
      </c>
      <c r="C414" s="164" t="str">
        <f>IF(A414&gt;$A$8*12,"",VLOOKUP(A414,Lists!$B$6:$D$606,3,FALSE))</f>
        <v/>
      </c>
      <c r="D414" s="184" t="str">
        <f t="shared" si="37"/>
        <v/>
      </c>
      <c r="E414" s="163" t="str">
        <f t="shared" si="38"/>
        <v/>
      </c>
      <c r="F414" s="163" t="str">
        <f t="shared" si="39"/>
        <v/>
      </c>
      <c r="G414" s="163" t="str">
        <f t="shared" si="40"/>
        <v/>
      </c>
      <c r="H414" s="163" t="str">
        <f>IF(A414&gt;$A$8*12,"",VLOOKUP(A414,Lists!B409:E998,4,FALSE))</f>
        <v/>
      </c>
      <c r="I414" s="163" t="str">
        <f t="shared" si="41"/>
        <v/>
      </c>
    </row>
    <row r="415" spans="1:9" x14ac:dyDescent="0.25">
      <c r="A415" s="164" t="str">
        <f t="shared" si="36"/>
        <v/>
      </c>
      <c r="B415" s="164" t="str">
        <f>IF(A415&gt;$A$8*12,"",VLOOKUP(A415,Lists!B410:E1010,2,FALSE))</f>
        <v/>
      </c>
      <c r="C415" s="164" t="str">
        <f>IF(A415&gt;$A$8*12,"",VLOOKUP(A415,Lists!$B$6:$D$606,3,FALSE))</f>
        <v/>
      </c>
      <c r="D415" s="184" t="str">
        <f t="shared" si="37"/>
        <v/>
      </c>
      <c r="E415" s="163" t="str">
        <f t="shared" si="38"/>
        <v/>
      </c>
      <c r="F415" s="163" t="str">
        <f t="shared" si="39"/>
        <v/>
      </c>
      <c r="G415" s="163" t="str">
        <f t="shared" si="40"/>
        <v/>
      </c>
      <c r="H415" s="163" t="str">
        <f>IF(A415&gt;$A$8*12,"",VLOOKUP(A415,Lists!B410:E999,4,FALSE))</f>
        <v/>
      </c>
      <c r="I415" s="163" t="str">
        <f t="shared" si="41"/>
        <v/>
      </c>
    </row>
    <row r="416" spans="1:9" x14ac:dyDescent="0.25">
      <c r="A416" s="164" t="str">
        <f t="shared" si="36"/>
        <v/>
      </c>
      <c r="B416" s="164" t="str">
        <f>IF(A416&gt;$A$8*12,"",VLOOKUP(A416,Lists!B411:E1011,2,FALSE))</f>
        <v/>
      </c>
      <c r="C416" s="164" t="str">
        <f>IF(A416&gt;$A$8*12,"",VLOOKUP(A416,Lists!$B$6:$D$606,3,FALSE))</f>
        <v/>
      </c>
      <c r="D416" s="184" t="str">
        <f t="shared" si="37"/>
        <v/>
      </c>
      <c r="E416" s="163" t="str">
        <f t="shared" si="38"/>
        <v/>
      </c>
      <c r="F416" s="163" t="str">
        <f t="shared" si="39"/>
        <v/>
      </c>
      <c r="G416" s="163" t="str">
        <f t="shared" si="40"/>
        <v/>
      </c>
      <c r="H416" s="163" t="str">
        <f>IF(A416&gt;$A$8*12,"",VLOOKUP(A416,Lists!B411:E1000,4,FALSE))</f>
        <v/>
      </c>
      <c r="I416" s="163" t="str">
        <f t="shared" si="41"/>
        <v/>
      </c>
    </row>
    <row r="417" spans="1:9" x14ac:dyDescent="0.25">
      <c r="A417" s="164" t="str">
        <f t="shared" si="36"/>
        <v/>
      </c>
      <c r="B417" s="164" t="str">
        <f>IF(A417&gt;$A$8*12,"",VLOOKUP(A417,Lists!B412:E1012,2,FALSE))</f>
        <v/>
      </c>
      <c r="C417" s="164" t="str">
        <f>IF(A417&gt;$A$8*12,"",VLOOKUP(A417,Lists!$B$6:$D$606,3,FALSE))</f>
        <v/>
      </c>
      <c r="D417" s="184" t="str">
        <f t="shared" si="37"/>
        <v/>
      </c>
      <c r="E417" s="163" t="str">
        <f t="shared" si="38"/>
        <v/>
      </c>
      <c r="F417" s="163" t="str">
        <f t="shared" si="39"/>
        <v/>
      </c>
      <c r="G417" s="163" t="str">
        <f t="shared" si="40"/>
        <v/>
      </c>
      <c r="H417" s="163" t="str">
        <f>IF(A417&gt;$A$8*12,"",VLOOKUP(A417,Lists!B412:E1001,4,FALSE))</f>
        <v/>
      </c>
      <c r="I417" s="163" t="str">
        <f t="shared" si="41"/>
        <v/>
      </c>
    </row>
    <row r="418" spans="1:9" x14ac:dyDescent="0.25">
      <c r="A418" s="164" t="str">
        <f t="shared" si="36"/>
        <v/>
      </c>
      <c r="B418" s="164" t="str">
        <f>IF(A418&gt;$A$8*12,"",VLOOKUP(A418,Lists!B413:E1013,2,FALSE))</f>
        <v/>
      </c>
      <c r="C418" s="164" t="str">
        <f>IF(A418&gt;$A$8*12,"",VLOOKUP(A418,Lists!$B$6:$D$606,3,FALSE))</f>
        <v/>
      </c>
      <c r="D418" s="184" t="str">
        <f t="shared" si="37"/>
        <v/>
      </c>
      <c r="E418" s="163" t="str">
        <f t="shared" si="38"/>
        <v/>
      </c>
      <c r="F418" s="163" t="str">
        <f t="shared" si="39"/>
        <v/>
      </c>
      <c r="G418" s="163" t="str">
        <f t="shared" si="40"/>
        <v/>
      </c>
      <c r="H418" s="163" t="str">
        <f>IF(A418&gt;$A$8*12,"",VLOOKUP(A418,Lists!B413:E1002,4,FALSE))</f>
        <v/>
      </c>
      <c r="I418" s="163" t="str">
        <f t="shared" si="41"/>
        <v/>
      </c>
    </row>
    <row r="419" spans="1:9" x14ac:dyDescent="0.25">
      <c r="A419" s="164" t="str">
        <f t="shared" si="36"/>
        <v/>
      </c>
      <c r="B419" s="164" t="str">
        <f>IF(A419&gt;$A$8*12,"",VLOOKUP(A419,Lists!B414:E1014,2,FALSE))</f>
        <v/>
      </c>
      <c r="C419" s="164" t="str">
        <f>IF(A419&gt;$A$8*12,"",VLOOKUP(A419,Lists!$B$6:$D$606,3,FALSE))</f>
        <v/>
      </c>
      <c r="D419" s="184" t="str">
        <f t="shared" si="37"/>
        <v/>
      </c>
      <c r="E419" s="163" t="str">
        <f t="shared" si="38"/>
        <v/>
      </c>
      <c r="F419" s="163" t="str">
        <f t="shared" si="39"/>
        <v/>
      </c>
      <c r="G419" s="163" t="str">
        <f t="shared" si="40"/>
        <v/>
      </c>
      <c r="H419" s="163" t="str">
        <f>IF(A419&gt;$A$8*12,"",VLOOKUP(A419,Lists!B414:E1003,4,FALSE))</f>
        <v/>
      </c>
      <c r="I419" s="163" t="str">
        <f t="shared" si="41"/>
        <v/>
      </c>
    </row>
    <row r="420" spans="1:9" x14ac:dyDescent="0.25">
      <c r="A420" s="164" t="str">
        <f t="shared" si="36"/>
        <v/>
      </c>
      <c r="B420" s="164" t="str">
        <f>IF(A420&gt;$A$8*12,"",VLOOKUP(A420,Lists!B415:E1015,2,FALSE))</f>
        <v/>
      </c>
      <c r="C420" s="164" t="str">
        <f>IF(A420&gt;$A$8*12,"",VLOOKUP(A420,Lists!$B$6:$D$606,3,FALSE))</f>
        <v/>
      </c>
      <c r="D420" s="184" t="str">
        <f t="shared" si="37"/>
        <v/>
      </c>
      <c r="E420" s="163" t="str">
        <f t="shared" si="38"/>
        <v/>
      </c>
      <c r="F420" s="163" t="str">
        <f t="shared" si="39"/>
        <v/>
      </c>
      <c r="G420" s="163" t="str">
        <f t="shared" si="40"/>
        <v/>
      </c>
      <c r="H420" s="163" t="str">
        <f>IF(A420&gt;$A$8*12,"",VLOOKUP(A420,Lists!B415:E1004,4,FALSE))</f>
        <v/>
      </c>
      <c r="I420" s="163" t="str">
        <f t="shared" si="41"/>
        <v/>
      </c>
    </row>
    <row r="421" spans="1:9" x14ac:dyDescent="0.25">
      <c r="A421" s="164" t="str">
        <f t="shared" si="36"/>
        <v/>
      </c>
      <c r="B421" s="164" t="str">
        <f>IF(A421&gt;$A$8*12,"",VLOOKUP(A421,Lists!B416:E1016,2,FALSE))</f>
        <v/>
      </c>
      <c r="C421" s="164" t="str">
        <f>IF(A421&gt;$A$8*12,"",VLOOKUP(A421,Lists!$B$6:$D$606,3,FALSE))</f>
        <v/>
      </c>
      <c r="D421" s="184" t="str">
        <f t="shared" si="37"/>
        <v/>
      </c>
      <c r="E421" s="163" t="str">
        <f t="shared" si="38"/>
        <v/>
      </c>
      <c r="F421" s="163" t="str">
        <f t="shared" si="39"/>
        <v/>
      </c>
      <c r="G421" s="163" t="str">
        <f t="shared" si="40"/>
        <v/>
      </c>
      <c r="H421" s="163" t="str">
        <f>IF(A421&gt;$A$8*12,"",VLOOKUP(A421,Lists!B416:E1005,4,FALSE))</f>
        <v/>
      </c>
      <c r="I421" s="163" t="str">
        <f t="shared" si="41"/>
        <v/>
      </c>
    </row>
    <row r="422" spans="1:9" x14ac:dyDescent="0.25">
      <c r="A422" s="164" t="str">
        <f t="shared" si="36"/>
        <v/>
      </c>
      <c r="B422" s="164" t="str">
        <f>IF(A422&gt;$A$8*12,"",VLOOKUP(A422,Lists!B417:E1017,2,FALSE))</f>
        <v/>
      </c>
      <c r="C422" s="164" t="str">
        <f>IF(A422&gt;$A$8*12,"",VLOOKUP(A422,Lists!$B$6:$D$606,3,FALSE))</f>
        <v/>
      </c>
      <c r="D422" s="184" t="str">
        <f t="shared" si="37"/>
        <v/>
      </c>
      <c r="E422" s="163" t="str">
        <f t="shared" si="38"/>
        <v/>
      </c>
      <c r="F422" s="163" t="str">
        <f t="shared" si="39"/>
        <v/>
      </c>
      <c r="G422" s="163" t="str">
        <f t="shared" si="40"/>
        <v/>
      </c>
      <c r="H422" s="163" t="str">
        <f>IF(A422&gt;$A$8*12,"",VLOOKUP(A422,Lists!B417:E1006,4,FALSE))</f>
        <v/>
      </c>
      <c r="I422" s="163" t="str">
        <f t="shared" si="41"/>
        <v/>
      </c>
    </row>
    <row r="423" spans="1:9" x14ac:dyDescent="0.25">
      <c r="A423" s="164" t="str">
        <f t="shared" si="36"/>
        <v/>
      </c>
      <c r="B423" s="164" t="str">
        <f>IF(A423&gt;$A$8*12,"",VLOOKUP(A423,Lists!B418:E1018,2,FALSE))</f>
        <v/>
      </c>
      <c r="C423" s="164" t="str">
        <f>IF(A423&gt;$A$8*12,"",VLOOKUP(A423,Lists!$B$6:$D$606,3,FALSE))</f>
        <v/>
      </c>
      <c r="D423" s="184" t="str">
        <f t="shared" si="37"/>
        <v/>
      </c>
      <c r="E423" s="163" t="str">
        <f t="shared" si="38"/>
        <v/>
      </c>
      <c r="F423" s="163" t="str">
        <f t="shared" si="39"/>
        <v/>
      </c>
      <c r="G423" s="163" t="str">
        <f t="shared" si="40"/>
        <v/>
      </c>
      <c r="H423" s="163" t="str">
        <f>IF(A423&gt;$A$8*12,"",VLOOKUP(A423,Lists!B418:E1007,4,FALSE))</f>
        <v/>
      </c>
      <c r="I423" s="163" t="str">
        <f t="shared" si="41"/>
        <v/>
      </c>
    </row>
    <row r="424" spans="1:9" x14ac:dyDescent="0.25">
      <c r="A424" s="164" t="str">
        <f t="shared" si="36"/>
        <v/>
      </c>
      <c r="B424" s="164" t="str">
        <f>IF(A424&gt;$A$8*12,"",VLOOKUP(A424,Lists!B419:E1019,2,FALSE))</f>
        <v/>
      </c>
      <c r="C424" s="164" t="str">
        <f>IF(A424&gt;$A$8*12,"",VLOOKUP(A424,Lists!$B$6:$D$606,3,FALSE))</f>
        <v/>
      </c>
      <c r="D424" s="184" t="str">
        <f t="shared" si="37"/>
        <v/>
      </c>
      <c r="E424" s="163" t="str">
        <f t="shared" si="38"/>
        <v/>
      </c>
      <c r="F424" s="163" t="str">
        <f t="shared" si="39"/>
        <v/>
      </c>
      <c r="G424" s="163" t="str">
        <f t="shared" si="40"/>
        <v/>
      </c>
      <c r="H424" s="163" t="str">
        <f>IF(A424&gt;$A$8*12,"",VLOOKUP(A424,Lists!B419:E1008,4,FALSE))</f>
        <v/>
      </c>
      <c r="I424" s="163" t="str">
        <f t="shared" si="41"/>
        <v/>
      </c>
    </row>
    <row r="425" spans="1:9" x14ac:dyDescent="0.25">
      <c r="A425" s="164" t="str">
        <f t="shared" si="36"/>
        <v/>
      </c>
      <c r="B425" s="164" t="str">
        <f>IF(A425&gt;$A$8*12,"",VLOOKUP(A425,Lists!B420:E1020,2,FALSE))</f>
        <v/>
      </c>
      <c r="C425" s="164" t="str">
        <f>IF(A425&gt;$A$8*12,"",VLOOKUP(A425,Lists!$B$6:$D$606,3,FALSE))</f>
        <v/>
      </c>
      <c r="D425" s="184" t="str">
        <f t="shared" si="37"/>
        <v/>
      </c>
      <c r="E425" s="163" t="str">
        <f t="shared" si="38"/>
        <v/>
      </c>
      <c r="F425" s="163" t="str">
        <f t="shared" si="39"/>
        <v/>
      </c>
      <c r="G425" s="163" t="str">
        <f t="shared" si="40"/>
        <v/>
      </c>
      <c r="H425" s="163" t="str">
        <f>IF(A425&gt;$A$8*12,"",VLOOKUP(A425,Lists!B420:E1009,4,FALSE))</f>
        <v/>
      </c>
      <c r="I425" s="163" t="str">
        <f t="shared" si="41"/>
        <v/>
      </c>
    </row>
    <row r="426" spans="1:9" x14ac:dyDescent="0.25">
      <c r="A426" s="164" t="str">
        <f t="shared" si="36"/>
        <v/>
      </c>
      <c r="B426" s="164" t="str">
        <f>IF(A426&gt;$A$8*12,"",VLOOKUP(A426,Lists!B421:E1021,2,FALSE))</f>
        <v/>
      </c>
      <c r="C426" s="164" t="str">
        <f>IF(A426&gt;$A$8*12,"",VLOOKUP(A426,Lists!$B$6:$D$606,3,FALSE))</f>
        <v/>
      </c>
      <c r="D426" s="184" t="str">
        <f t="shared" si="37"/>
        <v/>
      </c>
      <c r="E426" s="163" t="str">
        <f t="shared" si="38"/>
        <v/>
      </c>
      <c r="F426" s="163" t="str">
        <f t="shared" si="39"/>
        <v/>
      </c>
      <c r="G426" s="163" t="str">
        <f t="shared" si="40"/>
        <v/>
      </c>
      <c r="H426" s="163" t="str">
        <f>IF(A426&gt;$A$8*12,"",VLOOKUP(A426,Lists!B421:E1010,4,FALSE))</f>
        <v/>
      </c>
      <c r="I426" s="163" t="str">
        <f t="shared" si="41"/>
        <v/>
      </c>
    </row>
    <row r="427" spans="1:9" x14ac:dyDescent="0.25">
      <c r="A427" s="164" t="str">
        <f t="shared" si="36"/>
        <v/>
      </c>
      <c r="B427" s="164" t="str">
        <f>IF(A427&gt;$A$8*12,"",VLOOKUP(A427,Lists!B422:E1022,2,FALSE))</f>
        <v/>
      </c>
      <c r="C427" s="164" t="str">
        <f>IF(A427&gt;$A$8*12,"",VLOOKUP(A427,Lists!$B$6:$D$606,3,FALSE))</f>
        <v/>
      </c>
      <c r="D427" s="184" t="str">
        <f t="shared" si="37"/>
        <v/>
      </c>
      <c r="E427" s="163" t="str">
        <f t="shared" si="38"/>
        <v/>
      </c>
      <c r="F427" s="163" t="str">
        <f t="shared" si="39"/>
        <v/>
      </c>
      <c r="G427" s="163" t="str">
        <f t="shared" si="40"/>
        <v/>
      </c>
      <c r="H427" s="163" t="str">
        <f>IF(A427&gt;$A$8*12,"",VLOOKUP(A427,Lists!B422:E1011,4,FALSE))</f>
        <v/>
      </c>
      <c r="I427" s="163" t="str">
        <f t="shared" si="41"/>
        <v/>
      </c>
    </row>
    <row r="428" spans="1:9" x14ac:dyDescent="0.25">
      <c r="A428" s="164" t="str">
        <f t="shared" si="36"/>
        <v/>
      </c>
      <c r="B428" s="164" t="str">
        <f>IF(A428&gt;$A$8*12,"",VLOOKUP(A428,Lists!B423:E1023,2,FALSE))</f>
        <v/>
      </c>
      <c r="C428" s="164" t="str">
        <f>IF(A428&gt;$A$8*12,"",VLOOKUP(A428,Lists!$B$6:$D$606,3,FALSE))</f>
        <v/>
      </c>
      <c r="D428" s="184" t="str">
        <f t="shared" si="37"/>
        <v/>
      </c>
      <c r="E428" s="163" t="str">
        <f t="shared" si="38"/>
        <v/>
      </c>
      <c r="F428" s="163" t="str">
        <f t="shared" si="39"/>
        <v/>
      </c>
      <c r="G428" s="163" t="str">
        <f t="shared" si="40"/>
        <v/>
      </c>
      <c r="H428" s="163" t="str">
        <f>IF(A428&gt;$A$8*12,"",VLOOKUP(A428,Lists!B423:E1012,4,FALSE))</f>
        <v/>
      </c>
      <c r="I428" s="163" t="str">
        <f t="shared" si="41"/>
        <v/>
      </c>
    </row>
    <row r="429" spans="1:9" x14ac:dyDescent="0.25">
      <c r="A429" s="164" t="str">
        <f t="shared" si="36"/>
        <v/>
      </c>
      <c r="B429" s="164" t="str">
        <f>IF(A429&gt;$A$8*12,"",VLOOKUP(A429,Lists!B424:E1024,2,FALSE))</f>
        <v/>
      </c>
      <c r="C429" s="164" t="str">
        <f>IF(A429&gt;$A$8*12,"",VLOOKUP(A429,Lists!$B$6:$D$606,3,FALSE))</f>
        <v/>
      </c>
      <c r="D429" s="184" t="str">
        <f t="shared" si="37"/>
        <v/>
      </c>
      <c r="E429" s="163" t="str">
        <f t="shared" si="38"/>
        <v/>
      </c>
      <c r="F429" s="163" t="str">
        <f t="shared" si="39"/>
        <v/>
      </c>
      <c r="G429" s="163" t="str">
        <f t="shared" si="40"/>
        <v/>
      </c>
      <c r="H429" s="163" t="str">
        <f>IF(A429&gt;$A$8*12,"",VLOOKUP(A429,Lists!B424:E1013,4,FALSE))</f>
        <v/>
      </c>
      <c r="I429" s="163" t="str">
        <f t="shared" si="41"/>
        <v/>
      </c>
    </row>
    <row r="430" spans="1:9" x14ac:dyDescent="0.25">
      <c r="A430" s="164" t="str">
        <f t="shared" si="36"/>
        <v/>
      </c>
      <c r="B430" s="164" t="str">
        <f>IF(A430&gt;$A$8*12,"",VLOOKUP(A430,Lists!B425:E1025,2,FALSE))</f>
        <v/>
      </c>
      <c r="C430" s="164" t="str">
        <f>IF(A430&gt;$A$8*12,"",VLOOKUP(A430,Lists!$B$6:$D$606,3,FALSE))</f>
        <v/>
      </c>
      <c r="D430" s="184" t="str">
        <f t="shared" si="37"/>
        <v/>
      </c>
      <c r="E430" s="163" t="str">
        <f t="shared" si="38"/>
        <v/>
      </c>
      <c r="F430" s="163" t="str">
        <f t="shared" si="39"/>
        <v/>
      </c>
      <c r="G430" s="163" t="str">
        <f t="shared" si="40"/>
        <v/>
      </c>
      <c r="H430" s="163" t="str">
        <f>IF(A430&gt;$A$8*12,"",VLOOKUP(A430,Lists!B425:E1014,4,FALSE))</f>
        <v/>
      </c>
      <c r="I430" s="163" t="str">
        <f t="shared" si="41"/>
        <v/>
      </c>
    </row>
    <row r="431" spans="1:9" x14ac:dyDescent="0.25">
      <c r="A431" s="164" t="str">
        <f t="shared" si="36"/>
        <v/>
      </c>
      <c r="B431" s="164" t="str">
        <f>IF(A431&gt;$A$8*12,"",VLOOKUP(A431,Lists!B426:E1026,2,FALSE))</f>
        <v/>
      </c>
      <c r="C431" s="164" t="str">
        <f>IF(A431&gt;$A$8*12,"",VLOOKUP(A431,Lists!$B$6:$D$606,3,FALSE))</f>
        <v/>
      </c>
      <c r="D431" s="184" t="str">
        <f t="shared" si="37"/>
        <v/>
      </c>
      <c r="E431" s="163" t="str">
        <f t="shared" si="38"/>
        <v/>
      </c>
      <c r="F431" s="163" t="str">
        <f t="shared" si="39"/>
        <v/>
      </c>
      <c r="G431" s="163" t="str">
        <f t="shared" si="40"/>
        <v/>
      </c>
      <c r="H431" s="163" t="str">
        <f>IF(A431&gt;$A$8*12,"",VLOOKUP(A431,Lists!B426:E1015,4,FALSE))</f>
        <v/>
      </c>
      <c r="I431" s="163" t="str">
        <f t="shared" si="41"/>
        <v/>
      </c>
    </row>
    <row r="432" spans="1:9" x14ac:dyDescent="0.25">
      <c r="A432" s="164" t="str">
        <f t="shared" si="36"/>
        <v/>
      </c>
      <c r="B432" s="164" t="str">
        <f>IF(A432&gt;$A$8*12,"",VLOOKUP(A432,Lists!B427:E1027,2,FALSE))</f>
        <v/>
      </c>
      <c r="C432" s="164" t="str">
        <f>IF(A432&gt;$A$8*12,"",VLOOKUP(A432,Lists!$B$6:$D$606,3,FALSE))</f>
        <v/>
      </c>
      <c r="D432" s="184" t="str">
        <f t="shared" si="37"/>
        <v/>
      </c>
      <c r="E432" s="163" t="str">
        <f t="shared" si="38"/>
        <v/>
      </c>
      <c r="F432" s="163" t="str">
        <f t="shared" si="39"/>
        <v/>
      </c>
      <c r="G432" s="163" t="str">
        <f t="shared" si="40"/>
        <v/>
      </c>
      <c r="H432" s="163" t="str">
        <f>IF(A432&gt;$A$8*12,"",VLOOKUP(A432,Lists!B427:E1016,4,FALSE))</f>
        <v/>
      </c>
      <c r="I432" s="163" t="str">
        <f t="shared" si="41"/>
        <v/>
      </c>
    </row>
    <row r="433" spans="1:9" x14ac:dyDescent="0.25">
      <c r="A433" s="164" t="str">
        <f t="shared" si="36"/>
        <v/>
      </c>
      <c r="B433" s="164" t="str">
        <f>IF(A433&gt;$A$8*12,"",VLOOKUP(A433,Lists!B428:E1028,2,FALSE))</f>
        <v/>
      </c>
      <c r="C433" s="164" t="str">
        <f>IF(A433&gt;$A$8*12,"",VLOOKUP(A433,Lists!$B$6:$D$606,3,FALSE))</f>
        <v/>
      </c>
      <c r="D433" s="184" t="str">
        <f t="shared" si="37"/>
        <v/>
      </c>
      <c r="E433" s="163" t="str">
        <f t="shared" si="38"/>
        <v/>
      </c>
      <c r="F433" s="163" t="str">
        <f t="shared" si="39"/>
        <v/>
      </c>
      <c r="G433" s="163" t="str">
        <f t="shared" si="40"/>
        <v/>
      </c>
      <c r="H433" s="163" t="str">
        <f>IF(A433&gt;$A$8*12,"",VLOOKUP(A433,Lists!B428:E1017,4,FALSE))</f>
        <v/>
      </c>
      <c r="I433" s="163" t="str">
        <f t="shared" si="41"/>
        <v/>
      </c>
    </row>
    <row r="434" spans="1:9" x14ac:dyDescent="0.25">
      <c r="A434" s="164" t="str">
        <f t="shared" si="36"/>
        <v/>
      </c>
      <c r="B434" s="164" t="str">
        <f>IF(A434&gt;$A$8*12,"",VLOOKUP(A434,Lists!B429:E1029,2,FALSE))</f>
        <v/>
      </c>
      <c r="C434" s="164" t="str">
        <f>IF(A434&gt;$A$8*12,"",VLOOKUP(A434,Lists!$B$6:$D$606,3,FALSE))</f>
        <v/>
      </c>
      <c r="D434" s="184" t="str">
        <f t="shared" si="37"/>
        <v/>
      </c>
      <c r="E434" s="163" t="str">
        <f t="shared" si="38"/>
        <v/>
      </c>
      <c r="F434" s="163" t="str">
        <f t="shared" si="39"/>
        <v/>
      </c>
      <c r="G434" s="163" t="str">
        <f t="shared" si="40"/>
        <v/>
      </c>
      <c r="H434" s="163" t="str">
        <f>IF(A434&gt;$A$8*12,"",VLOOKUP(A434,Lists!B429:E1018,4,FALSE))</f>
        <v/>
      </c>
      <c r="I434" s="163" t="str">
        <f t="shared" si="41"/>
        <v/>
      </c>
    </row>
    <row r="435" spans="1:9" x14ac:dyDescent="0.25">
      <c r="A435" s="164" t="str">
        <f t="shared" si="36"/>
        <v/>
      </c>
      <c r="B435" s="164" t="str">
        <f>IF(A435&gt;$A$8*12,"",VLOOKUP(A435,Lists!B430:E1030,2,FALSE))</f>
        <v/>
      </c>
      <c r="C435" s="164" t="str">
        <f>IF(A435&gt;$A$8*12,"",VLOOKUP(A435,Lists!$B$6:$D$606,3,FALSE))</f>
        <v/>
      </c>
      <c r="D435" s="184" t="str">
        <f t="shared" si="37"/>
        <v/>
      </c>
      <c r="E435" s="163" t="str">
        <f t="shared" si="38"/>
        <v/>
      </c>
      <c r="F435" s="163" t="str">
        <f t="shared" si="39"/>
        <v/>
      </c>
      <c r="G435" s="163" t="str">
        <f t="shared" si="40"/>
        <v/>
      </c>
      <c r="H435" s="163" t="str">
        <f>IF(A435&gt;$A$8*12,"",VLOOKUP(A435,Lists!B430:E1019,4,FALSE))</f>
        <v/>
      </c>
      <c r="I435" s="163" t="str">
        <f t="shared" si="41"/>
        <v/>
      </c>
    </row>
    <row r="436" spans="1:9" x14ac:dyDescent="0.25">
      <c r="A436" s="164" t="str">
        <f t="shared" si="36"/>
        <v/>
      </c>
      <c r="B436" s="164" t="str">
        <f>IF(A436&gt;$A$8*12,"",VLOOKUP(A436,Lists!B431:E1031,2,FALSE))</f>
        <v/>
      </c>
      <c r="C436" s="164" t="str">
        <f>IF(A436&gt;$A$8*12,"",VLOOKUP(A436,Lists!$B$6:$D$606,3,FALSE))</f>
        <v/>
      </c>
      <c r="D436" s="184" t="str">
        <f t="shared" si="37"/>
        <v/>
      </c>
      <c r="E436" s="163" t="str">
        <f t="shared" si="38"/>
        <v/>
      </c>
      <c r="F436" s="163" t="str">
        <f t="shared" si="39"/>
        <v/>
      </c>
      <c r="G436" s="163" t="str">
        <f t="shared" si="40"/>
        <v/>
      </c>
      <c r="H436" s="163" t="str">
        <f>IF(A436&gt;$A$8*12,"",VLOOKUP(A436,Lists!B431:E1020,4,FALSE))</f>
        <v/>
      </c>
      <c r="I436" s="163" t="str">
        <f t="shared" si="41"/>
        <v/>
      </c>
    </row>
    <row r="437" spans="1:9" x14ac:dyDescent="0.25">
      <c r="A437" s="164" t="str">
        <f t="shared" si="36"/>
        <v/>
      </c>
      <c r="B437" s="164" t="str">
        <f>IF(A437&gt;$A$8*12,"",VLOOKUP(A437,Lists!B432:E1032,2,FALSE))</f>
        <v/>
      </c>
      <c r="C437" s="164" t="str">
        <f>IF(A437&gt;$A$8*12,"",VLOOKUP(A437,Lists!$B$6:$D$606,3,FALSE))</f>
        <v/>
      </c>
      <c r="D437" s="184" t="str">
        <f t="shared" si="37"/>
        <v/>
      </c>
      <c r="E437" s="163" t="str">
        <f t="shared" si="38"/>
        <v/>
      </c>
      <c r="F437" s="163" t="str">
        <f t="shared" si="39"/>
        <v/>
      </c>
      <c r="G437" s="163" t="str">
        <f t="shared" si="40"/>
        <v/>
      </c>
      <c r="H437" s="163" t="str">
        <f>IF(A437&gt;$A$8*12,"",VLOOKUP(A437,Lists!B432:E1021,4,FALSE))</f>
        <v/>
      </c>
      <c r="I437" s="163" t="str">
        <f t="shared" si="41"/>
        <v/>
      </c>
    </row>
    <row r="438" spans="1:9" x14ac:dyDescent="0.25">
      <c r="A438" s="164" t="str">
        <f t="shared" si="36"/>
        <v/>
      </c>
      <c r="B438" s="164" t="str">
        <f>IF(A438&gt;$A$8*12,"",VLOOKUP(A438,Lists!B433:E1033,2,FALSE))</f>
        <v/>
      </c>
      <c r="C438" s="164" t="str">
        <f>IF(A438&gt;$A$8*12,"",VLOOKUP(A438,Lists!$B$6:$D$606,3,FALSE))</f>
        <v/>
      </c>
      <c r="D438" s="184" t="str">
        <f t="shared" si="37"/>
        <v/>
      </c>
      <c r="E438" s="163" t="str">
        <f t="shared" si="38"/>
        <v/>
      </c>
      <c r="F438" s="163" t="str">
        <f t="shared" si="39"/>
        <v/>
      </c>
      <c r="G438" s="163" t="str">
        <f t="shared" si="40"/>
        <v/>
      </c>
      <c r="H438" s="163" t="str">
        <f>IF(A438&gt;$A$8*12,"",VLOOKUP(A438,Lists!B433:E1022,4,FALSE))</f>
        <v/>
      </c>
      <c r="I438" s="163" t="str">
        <f t="shared" si="41"/>
        <v/>
      </c>
    </row>
    <row r="439" spans="1:9" x14ac:dyDescent="0.25">
      <c r="A439" s="164" t="str">
        <f t="shared" si="36"/>
        <v/>
      </c>
      <c r="B439" s="164" t="str">
        <f>IF(A439&gt;$A$8*12,"",VLOOKUP(A439,Lists!B434:E1034,2,FALSE))</f>
        <v/>
      </c>
      <c r="C439" s="164" t="str">
        <f>IF(A439&gt;$A$8*12,"",VLOOKUP(A439,Lists!$B$6:$D$606,3,FALSE))</f>
        <v/>
      </c>
      <c r="D439" s="184" t="str">
        <f t="shared" si="37"/>
        <v/>
      </c>
      <c r="E439" s="163" t="str">
        <f t="shared" si="38"/>
        <v/>
      </c>
      <c r="F439" s="163" t="str">
        <f t="shared" si="39"/>
        <v/>
      </c>
      <c r="G439" s="163" t="str">
        <f t="shared" si="40"/>
        <v/>
      </c>
      <c r="H439" s="163" t="str">
        <f>IF(A439&gt;$A$8*12,"",VLOOKUP(A439,Lists!B434:E1023,4,FALSE))</f>
        <v/>
      </c>
      <c r="I439" s="163" t="str">
        <f t="shared" si="41"/>
        <v/>
      </c>
    </row>
    <row r="440" spans="1:9" x14ac:dyDescent="0.25">
      <c r="A440" s="164" t="str">
        <f t="shared" si="36"/>
        <v/>
      </c>
      <c r="B440" s="164" t="str">
        <f>IF(A440&gt;$A$8*12,"",VLOOKUP(A440,Lists!B435:E1035,2,FALSE))</f>
        <v/>
      </c>
      <c r="C440" s="164" t="str">
        <f>IF(A440&gt;$A$8*12,"",VLOOKUP(A440,Lists!$B$6:$D$606,3,FALSE))</f>
        <v/>
      </c>
      <c r="D440" s="184" t="str">
        <f t="shared" si="37"/>
        <v/>
      </c>
      <c r="E440" s="163" t="str">
        <f t="shared" si="38"/>
        <v/>
      </c>
      <c r="F440" s="163" t="str">
        <f t="shared" si="39"/>
        <v/>
      </c>
      <c r="G440" s="163" t="str">
        <f t="shared" si="40"/>
        <v/>
      </c>
      <c r="H440" s="163" t="str">
        <f>IF(A440&gt;$A$8*12,"",VLOOKUP(A440,Lists!B435:E1024,4,FALSE))</f>
        <v/>
      </c>
      <c r="I440" s="163" t="str">
        <f t="shared" si="41"/>
        <v/>
      </c>
    </row>
    <row r="441" spans="1:9" x14ac:dyDescent="0.25">
      <c r="A441" s="164" t="str">
        <f t="shared" si="36"/>
        <v/>
      </c>
      <c r="B441" s="164" t="str">
        <f>IF(A441&gt;$A$8*12,"",VLOOKUP(A441,Lists!B436:E1036,2,FALSE))</f>
        <v/>
      </c>
      <c r="C441" s="164" t="str">
        <f>IF(A441&gt;$A$8*12,"",VLOOKUP(A441,Lists!$B$6:$D$606,3,FALSE))</f>
        <v/>
      </c>
      <c r="D441" s="184" t="str">
        <f t="shared" si="37"/>
        <v/>
      </c>
      <c r="E441" s="163" t="str">
        <f t="shared" si="38"/>
        <v/>
      </c>
      <c r="F441" s="163" t="str">
        <f t="shared" si="39"/>
        <v/>
      </c>
      <c r="G441" s="163" t="str">
        <f t="shared" si="40"/>
        <v/>
      </c>
      <c r="H441" s="163" t="str">
        <f>IF(A441&gt;$A$8*12,"",VLOOKUP(A441,Lists!B436:E1025,4,FALSE))</f>
        <v/>
      </c>
      <c r="I441" s="163" t="str">
        <f t="shared" si="41"/>
        <v/>
      </c>
    </row>
    <row r="442" spans="1:9" x14ac:dyDescent="0.25">
      <c r="A442" s="164" t="str">
        <f t="shared" si="36"/>
        <v/>
      </c>
      <c r="B442" s="164" t="str">
        <f>IF(A442&gt;$A$8*12,"",VLOOKUP(A442,Lists!B437:E1037,2,FALSE))</f>
        <v/>
      </c>
      <c r="C442" s="164" t="str">
        <f>IF(A442&gt;$A$8*12,"",VLOOKUP(A442,Lists!$B$6:$D$606,3,FALSE))</f>
        <v/>
      </c>
      <c r="D442" s="184" t="str">
        <f t="shared" si="37"/>
        <v/>
      </c>
      <c r="E442" s="163" t="str">
        <f t="shared" si="38"/>
        <v/>
      </c>
      <c r="F442" s="163" t="str">
        <f t="shared" si="39"/>
        <v/>
      </c>
      <c r="G442" s="163" t="str">
        <f t="shared" si="40"/>
        <v/>
      </c>
      <c r="H442" s="163" t="str">
        <f>IF(A442&gt;$A$8*12,"",VLOOKUP(A442,Lists!B437:E1026,4,FALSE))</f>
        <v/>
      </c>
      <c r="I442" s="163" t="str">
        <f t="shared" si="41"/>
        <v/>
      </c>
    </row>
    <row r="443" spans="1:9" x14ac:dyDescent="0.25">
      <c r="A443" s="164" t="str">
        <f t="shared" si="36"/>
        <v/>
      </c>
      <c r="B443" s="164" t="str">
        <f>IF(A443&gt;$A$8*12,"",VLOOKUP(A443,Lists!B438:E1038,2,FALSE))</f>
        <v/>
      </c>
      <c r="C443" s="164" t="str">
        <f>IF(A443&gt;$A$8*12,"",VLOOKUP(A443,Lists!$B$6:$D$606,3,FALSE))</f>
        <v/>
      </c>
      <c r="D443" s="184" t="str">
        <f t="shared" si="37"/>
        <v/>
      </c>
      <c r="E443" s="163" t="str">
        <f t="shared" si="38"/>
        <v/>
      </c>
      <c r="F443" s="163" t="str">
        <f t="shared" si="39"/>
        <v/>
      </c>
      <c r="G443" s="163" t="str">
        <f t="shared" si="40"/>
        <v/>
      </c>
      <c r="H443" s="163" t="str">
        <f>IF(A443&gt;$A$8*12,"",VLOOKUP(A443,Lists!B438:E1027,4,FALSE))</f>
        <v/>
      </c>
      <c r="I443" s="163" t="str">
        <f t="shared" si="41"/>
        <v/>
      </c>
    </row>
    <row r="444" spans="1:9" x14ac:dyDescent="0.25">
      <c r="A444" s="164" t="str">
        <f t="shared" si="36"/>
        <v/>
      </c>
      <c r="B444" s="164" t="str">
        <f>IF(A444&gt;$A$8*12,"",VLOOKUP(A444,Lists!B439:E1039,2,FALSE))</f>
        <v/>
      </c>
      <c r="C444" s="164" t="str">
        <f>IF(A444&gt;$A$8*12,"",VLOOKUP(A444,Lists!$B$6:$D$606,3,FALSE))</f>
        <v/>
      </c>
      <c r="D444" s="184" t="str">
        <f t="shared" si="37"/>
        <v/>
      </c>
      <c r="E444" s="163" t="str">
        <f t="shared" si="38"/>
        <v/>
      </c>
      <c r="F444" s="163" t="str">
        <f t="shared" si="39"/>
        <v/>
      </c>
      <c r="G444" s="163" t="str">
        <f t="shared" si="40"/>
        <v/>
      </c>
      <c r="H444" s="163" t="str">
        <f>IF(A444&gt;$A$8*12,"",VLOOKUP(A444,Lists!B439:E1028,4,FALSE))</f>
        <v/>
      </c>
      <c r="I444" s="163" t="str">
        <f t="shared" si="41"/>
        <v/>
      </c>
    </row>
    <row r="445" spans="1:9" x14ac:dyDescent="0.25">
      <c r="A445" s="164" t="str">
        <f t="shared" si="36"/>
        <v/>
      </c>
      <c r="B445" s="164" t="str">
        <f>IF(A445&gt;$A$8*12,"",VLOOKUP(A445,Lists!B440:E1040,2,FALSE))</f>
        <v/>
      </c>
      <c r="C445" s="164" t="str">
        <f>IF(A445&gt;$A$8*12,"",VLOOKUP(A445,Lists!$B$6:$D$606,3,FALSE))</f>
        <v/>
      </c>
      <c r="D445" s="184" t="str">
        <f t="shared" si="37"/>
        <v/>
      </c>
      <c r="E445" s="163" t="str">
        <f t="shared" si="38"/>
        <v/>
      </c>
      <c r="F445" s="163" t="str">
        <f t="shared" si="39"/>
        <v/>
      </c>
      <c r="G445" s="163" t="str">
        <f t="shared" si="40"/>
        <v/>
      </c>
      <c r="H445" s="163" t="str">
        <f>IF(A445&gt;$A$8*12,"",VLOOKUP(A445,Lists!B440:E1029,4,FALSE))</f>
        <v/>
      </c>
      <c r="I445" s="163" t="str">
        <f t="shared" si="41"/>
        <v/>
      </c>
    </row>
    <row r="446" spans="1:9" x14ac:dyDescent="0.25">
      <c r="A446" s="164" t="str">
        <f t="shared" si="36"/>
        <v/>
      </c>
      <c r="B446" s="164" t="str">
        <f>IF(A446&gt;$A$8*12,"",VLOOKUP(A446,Lists!B441:E1041,2,FALSE))</f>
        <v/>
      </c>
      <c r="C446" s="164" t="str">
        <f>IF(A446&gt;$A$8*12,"",VLOOKUP(A446,Lists!$B$6:$D$606,3,FALSE))</f>
        <v/>
      </c>
      <c r="D446" s="184" t="str">
        <f t="shared" si="37"/>
        <v/>
      </c>
      <c r="E446" s="163" t="str">
        <f t="shared" si="38"/>
        <v/>
      </c>
      <c r="F446" s="163" t="str">
        <f t="shared" si="39"/>
        <v/>
      </c>
      <c r="G446" s="163" t="str">
        <f t="shared" si="40"/>
        <v/>
      </c>
      <c r="H446" s="163" t="str">
        <f>IF(A446&gt;$A$8*12,"",VLOOKUP(A446,Lists!B441:E1030,4,FALSE))</f>
        <v/>
      </c>
      <c r="I446" s="163" t="str">
        <f t="shared" si="41"/>
        <v/>
      </c>
    </row>
    <row r="447" spans="1:9" x14ac:dyDescent="0.25">
      <c r="A447" s="164" t="str">
        <f t="shared" si="36"/>
        <v/>
      </c>
      <c r="B447" s="164" t="str">
        <f>IF(A447&gt;$A$8*12,"",VLOOKUP(A447,Lists!B442:E1042,2,FALSE))</f>
        <v/>
      </c>
      <c r="C447" s="164" t="str">
        <f>IF(A447&gt;$A$8*12,"",VLOOKUP(A447,Lists!$B$6:$D$606,3,FALSE))</f>
        <v/>
      </c>
      <c r="D447" s="184" t="str">
        <f t="shared" si="37"/>
        <v/>
      </c>
      <c r="E447" s="163" t="str">
        <f t="shared" si="38"/>
        <v/>
      </c>
      <c r="F447" s="163" t="str">
        <f t="shared" si="39"/>
        <v/>
      </c>
      <c r="G447" s="163" t="str">
        <f t="shared" si="40"/>
        <v/>
      </c>
      <c r="H447" s="163" t="str">
        <f>IF(A447&gt;$A$8*12,"",VLOOKUP(A447,Lists!B442:E1031,4,FALSE))</f>
        <v/>
      </c>
      <c r="I447" s="163" t="str">
        <f t="shared" si="41"/>
        <v/>
      </c>
    </row>
    <row r="448" spans="1:9" x14ac:dyDescent="0.25">
      <c r="A448" s="164" t="str">
        <f t="shared" si="36"/>
        <v/>
      </c>
      <c r="B448" s="164" t="str">
        <f>IF(A448&gt;$A$8*12,"",VLOOKUP(A448,Lists!B443:E1043,2,FALSE))</f>
        <v/>
      </c>
      <c r="C448" s="164" t="str">
        <f>IF(A448&gt;$A$8*12,"",VLOOKUP(A448,Lists!$B$6:$D$606,3,FALSE))</f>
        <v/>
      </c>
      <c r="D448" s="184" t="str">
        <f t="shared" si="37"/>
        <v/>
      </c>
      <c r="E448" s="163" t="str">
        <f t="shared" si="38"/>
        <v/>
      </c>
      <c r="F448" s="163" t="str">
        <f t="shared" si="39"/>
        <v/>
      </c>
      <c r="G448" s="163" t="str">
        <f t="shared" si="40"/>
        <v/>
      </c>
      <c r="H448" s="163" t="str">
        <f>IF(A448&gt;$A$8*12,"",VLOOKUP(A448,Lists!B443:E1032,4,FALSE))</f>
        <v/>
      </c>
      <c r="I448" s="163" t="str">
        <f t="shared" si="41"/>
        <v/>
      </c>
    </row>
    <row r="449" spans="1:9" x14ac:dyDescent="0.25">
      <c r="A449" s="164" t="str">
        <f t="shared" si="36"/>
        <v/>
      </c>
      <c r="B449" s="164" t="str">
        <f>IF(A449&gt;$A$8*12,"",VLOOKUP(A449,Lists!B444:E1044,2,FALSE))</f>
        <v/>
      </c>
      <c r="C449" s="164" t="str">
        <f>IF(A449&gt;$A$8*12,"",VLOOKUP(A449,Lists!$B$6:$D$606,3,FALSE))</f>
        <v/>
      </c>
      <c r="D449" s="184" t="str">
        <f t="shared" si="37"/>
        <v/>
      </c>
      <c r="E449" s="163" t="str">
        <f t="shared" si="38"/>
        <v/>
      </c>
      <c r="F449" s="163" t="str">
        <f t="shared" si="39"/>
        <v/>
      </c>
      <c r="G449" s="163" t="str">
        <f t="shared" si="40"/>
        <v/>
      </c>
      <c r="H449" s="163" t="str">
        <f>IF(A449&gt;$A$8*12,"",VLOOKUP(A449,Lists!B444:E1033,4,FALSE))</f>
        <v/>
      </c>
      <c r="I449" s="163" t="str">
        <f t="shared" si="41"/>
        <v/>
      </c>
    </row>
    <row r="450" spans="1:9" x14ac:dyDescent="0.25">
      <c r="A450" s="164" t="str">
        <f t="shared" si="36"/>
        <v/>
      </c>
      <c r="B450" s="164" t="str">
        <f>IF(A450&gt;$A$8*12,"",VLOOKUP(A450,Lists!B445:E1045,2,FALSE))</f>
        <v/>
      </c>
      <c r="C450" s="164" t="str">
        <f>IF(A450&gt;$A$8*12,"",VLOOKUP(A450,Lists!$B$6:$D$606,3,FALSE))</f>
        <v/>
      </c>
      <c r="D450" s="184" t="str">
        <f t="shared" si="37"/>
        <v/>
      </c>
      <c r="E450" s="163" t="str">
        <f t="shared" si="38"/>
        <v/>
      </c>
      <c r="F450" s="163" t="str">
        <f t="shared" si="39"/>
        <v/>
      </c>
      <c r="G450" s="163" t="str">
        <f t="shared" si="40"/>
        <v/>
      </c>
      <c r="H450" s="163" t="str">
        <f>IF(A450&gt;$A$8*12,"",VLOOKUP(A450,Lists!B445:E1034,4,FALSE))</f>
        <v/>
      </c>
      <c r="I450" s="163" t="str">
        <f t="shared" si="41"/>
        <v/>
      </c>
    </row>
    <row r="451" spans="1:9" x14ac:dyDescent="0.25">
      <c r="A451" s="164" t="str">
        <f t="shared" si="36"/>
        <v/>
      </c>
      <c r="B451" s="164" t="str">
        <f>IF(A451&gt;$A$8*12,"",VLOOKUP(A451,Lists!B446:E1046,2,FALSE))</f>
        <v/>
      </c>
      <c r="C451" s="164" t="str">
        <f>IF(A451&gt;$A$8*12,"",VLOOKUP(A451,Lists!$B$6:$D$606,3,FALSE))</f>
        <v/>
      </c>
      <c r="D451" s="184" t="str">
        <f t="shared" si="37"/>
        <v/>
      </c>
      <c r="E451" s="163" t="str">
        <f t="shared" si="38"/>
        <v/>
      </c>
      <c r="F451" s="163" t="str">
        <f t="shared" si="39"/>
        <v/>
      </c>
      <c r="G451" s="163" t="str">
        <f t="shared" si="40"/>
        <v/>
      </c>
      <c r="H451" s="163" t="str">
        <f>IF(A451&gt;$A$8*12,"",VLOOKUP(A451,Lists!B446:E1035,4,FALSE))</f>
        <v/>
      </c>
      <c r="I451" s="163" t="str">
        <f t="shared" si="41"/>
        <v/>
      </c>
    </row>
    <row r="452" spans="1:9" x14ac:dyDescent="0.25">
      <c r="A452" s="164" t="str">
        <f t="shared" si="36"/>
        <v/>
      </c>
      <c r="B452" s="164" t="str">
        <f>IF(A452&gt;$A$8*12,"",VLOOKUP(A452,Lists!B447:E1047,2,FALSE))</f>
        <v/>
      </c>
      <c r="C452" s="164" t="str">
        <f>IF(A452&gt;$A$8*12,"",VLOOKUP(A452,Lists!$B$6:$D$606,3,FALSE))</f>
        <v/>
      </c>
      <c r="D452" s="184" t="str">
        <f t="shared" si="37"/>
        <v/>
      </c>
      <c r="E452" s="163" t="str">
        <f t="shared" si="38"/>
        <v/>
      </c>
      <c r="F452" s="163" t="str">
        <f t="shared" si="39"/>
        <v/>
      </c>
      <c r="G452" s="163" t="str">
        <f t="shared" si="40"/>
        <v/>
      </c>
      <c r="H452" s="163" t="str">
        <f>IF(A452&gt;$A$8*12,"",VLOOKUP(A452,Lists!B447:E1036,4,FALSE))</f>
        <v/>
      </c>
      <c r="I452" s="163" t="str">
        <f t="shared" si="41"/>
        <v/>
      </c>
    </row>
    <row r="453" spans="1:9" x14ac:dyDescent="0.25">
      <c r="A453" s="164" t="str">
        <f t="shared" si="36"/>
        <v/>
      </c>
      <c r="B453" s="164" t="str">
        <f>IF(A453&gt;$A$8*12,"",VLOOKUP(A453,Lists!B448:E1048,2,FALSE))</f>
        <v/>
      </c>
      <c r="C453" s="164" t="str">
        <f>IF(A453&gt;$A$8*12,"",VLOOKUP(A453,Lists!$B$6:$D$606,3,FALSE))</f>
        <v/>
      </c>
      <c r="D453" s="184" t="str">
        <f t="shared" si="37"/>
        <v/>
      </c>
      <c r="E453" s="163" t="str">
        <f t="shared" si="38"/>
        <v/>
      </c>
      <c r="F453" s="163" t="str">
        <f t="shared" si="39"/>
        <v/>
      </c>
      <c r="G453" s="163" t="str">
        <f t="shared" si="40"/>
        <v/>
      </c>
      <c r="H453" s="163" t="str">
        <f>IF(A453&gt;$A$8*12,"",VLOOKUP(A453,Lists!B448:E1037,4,FALSE))</f>
        <v/>
      </c>
      <c r="I453" s="163" t="str">
        <f t="shared" si="41"/>
        <v/>
      </c>
    </row>
    <row r="454" spans="1:9" x14ac:dyDescent="0.25">
      <c r="A454" s="164" t="str">
        <f t="shared" si="36"/>
        <v/>
      </c>
      <c r="B454" s="164" t="str">
        <f>IF(A454&gt;$A$8*12,"",VLOOKUP(A454,Lists!B449:E1049,2,FALSE))</f>
        <v/>
      </c>
      <c r="C454" s="164" t="str">
        <f>IF(A454&gt;$A$8*12,"",VLOOKUP(A454,Lists!$B$6:$D$606,3,FALSE))</f>
        <v/>
      </c>
      <c r="D454" s="184" t="str">
        <f t="shared" si="37"/>
        <v/>
      </c>
      <c r="E454" s="163" t="str">
        <f t="shared" si="38"/>
        <v/>
      </c>
      <c r="F454" s="163" t="str">
        <f t="shared" si="39"/>
        <v/>
      </c>
      <c r="G454" s="163" t="str">
        <f t="shared" si="40"/>
        <v/>
      </c>
      <c r="H454" s="163" t="str">
        <f>IF(A454&gt;$A$8*12,"",VLOOKUP(A454,Lists!B449:E1038,4,FALSE))</f>
        <v/>
      </c>
      <c r="I454" s="163" t="str">
        <f t="shared" si="41"/>
        <v/>
      </c>
    </row>
    <row r="455" spans="1:9" x14ac:dyDescent="0.25">
      <c r="A455" s="164" t="str">
        <f t="shared" si="36"/>
        <v/>
      </c>
      <c r="B455" s="164" t="str">
        <f>IF(A455&gt;$A$8*12,"",VLOOKUP(A455,Lists!B450:E1050,2,FALSE))</f>
        <v/>
      </c>
      <c r="C455" s="164" t="str">
        <f>IF(A455&gt;$A$8*12,"",VLOOKUP(A455,Lists!$B$6:$D$606,3,FALSE))</f>
        <v/>
      </c>
      <c r="D455" s="184" t="str">
        <f t="shared" si="37"/>
        <v/>
      </c>
      <c r="E455" s="163" t="str">
        <f t="shared" si="38"/>
        <v/>
      </c>
      <c r="F455" s="163" t="str">
        <f t="shared" si="39"/>
        <v/>
      </c>
      <c r="G455" s="163" t="str">
        <f t="shared" si="40"/>
        <v/>
      </c>
      <c r="H455" s="163" t="str">
        <f>IF(A455&gt;$A$8*12,"",VLOOKUP(A455,Lists!B450:E1039,4,FALSE))</f>
        <v/>
      </c>
      <c r="I455" s="163" t="str">
        <f t="shared" si="41"/>
        <v/>
      </c>
    </row>
    <row r="456" spans="1:9" x14ac:dyDescent="0.25">
      <c r="A456" s="164" t="str">
        <f t="shared" si="36"/>
        <v/>
      </c>
      <c r="B456" s="164" t="str">
        <f>IF(A456&gt;$A$8*12,"",VLOOKUP(A456,Lists!B451:E1051,2,FALSE))</f>
        <v/>
      </c>
      <c r="C456" s="164" t="str">
        <f>IF(A456&gt;$A$8*12,"",VLOOKUP(A456,Lists!$B$6:$D$606,3,FALSE))</f>
        <v/>
      </c>
      <c r="D456" s="184" t="str">
        <f t="shared" si="37"/>
        <v/>
      </c>
      <c r="E456" s="163" t="str">
        <f t="shared" si="38"/>
        <v/>
      </c>
      <c r="F456" s="163" t="str">
        <f t="shared" si="39"/>
        <v/>
      </c>
      <c r="G456" s="163" t="str">
        <f t="shared" si="40"/>
        <v/>
      </c>
      <c r="H456" s="163" t="str">
        <f>IF(A456&gt;$A$8*12,"",VLOOKUP(A456,Lists!B451:E1040,4,FALSE))</f>
        <v/>
      </c>
      <c r="I456" s="163" t="str">
        <f t="shared" si="41"/>
        <v/>
      </c>
    </row>
    <row r="457" spans="1:9" x14ac:dyDescent="0.25">
      <c r="A457" s="164" t="str">
        <f t="shared" si="36"/>
        <v/>
      </c>
      <c r="B457" s="164" t="str">
        <f>IF(A457&gt;$A$8*12,"",VLOOKUP(A457,Lists!B452:E1052,2,FALSE))</f>
        <v/>
      </c>
      <c r="C457" s="164" t="str">
        <f>IF(A457&gt;$A$8*12,"",VLOOKUP(A457,Lists!$B$6:$D$606,3,FALSE))</f>
        <v/>
      </c>
      <c r="D457" s="184" t="str">
        <f t="shared" si="37"/>
        <v/>
      </c>
      <c r="E457" s="163" t="str">
        <f t="shared" si="38"/>
        <v/>
      </c>
      <c r="F457" s="163" t="str">
        <f t="shared" si="39"/>
        <v/>
      </c>
      <c r="G457" s="163" t="str">
        <f t="shared" si="40"/>
        <v/>
      </c>
      <c r="H457" s="163" t="str">
        <f>IF(A457&gt;$A$8*12,"",VLOOKUP(A457,Lists!B452:E1041,4,FALSE))</f>
        <v/>
      </c>
      <c r="I457" s="163" t="str">
        <f t="shared" si="41"/>
        <v/>
      </c>
    </row>
    <row r="458" spans="1:9" x14ac:dyDescent="0.25">
      <c r="A458" s="164" t="str">
        <f t="shared" si="36"/>
        <v/>
      </c>
      <c r="B458" s="164" t="str">
        <f>IF(A458&gt;$A$8*12,"",VLOOKUP(A458,Lists!B453:E1053,2,FALSE))</f>
        <v/>
      </c>
      <c r="C458" s="164" t="str">
        <f>IF(A458&gt;$A$8*12,"",VLOOKUP(A458,Lists!$B$6:$D$606,3,FALSE))</f>
        <v/>
      </c>
      <c r="D458" s="184" t="str">
        <f t="shared" si="37"/>
        <v/>
      </c>
      <c r="E458" s="163" t="str">
        <f t="shared" si="38"/>
        <v/>
      </c>
      <c r="F458" s="163" t="str">
        <f t="shared" si="39"/>
        <v/>
      </c>
      <c r="G458" s="163" t="str">
        <f t="shared" si="40"/>
        <v/>
      </c>
      <c r="H458" s="163" t="str">
        <f>IF(A458&gt;$A$8*12,"",VLOOKUP(A458,Lists!B453:E1042,4,FALSE))</f>
        <v/>
      </c>
      <c r="I458" s="163" t="str">
        <f t="shared" si="41"/>
        <v/>
      </c>
    </row>
    <row r="459" spans="1:9" x14ac:dyDescent="0.25">
      <c r="A459" s="164" t="str">
        <f t="shared" si="36"/>
        <v/>
      </c>
      <c r="B459" s="164" t="str">
        <f>IF(A459&gt;$A$8*12,"",VLOOKUP(A459,Lists!B454:E1054,2,FALSE))</f>
        <v/>
      </c>
      <c r="C459" s="164" t="str">
        <f>IF(A459&gt;$A$8*12,"",VLOOKUP(A459,Lists!$B$6:$D$606,3,FALSE))</f>
        <v/>
      </c>
      <c r="D459" s="184" t="str">
        <f t="shared" si="37"/>
        <v/>
      </c>
      <c r="E459" s="163" t="str">
        <f t="shared" si="38"/>
        <v/>
      </c>
      <c r="F459" s="163" t="str">
        <f t="shared" si="39"/>
        <v/>
      </c>
      <c r="G459" s="163" t="str">
        <f t="shared" si="40"/>
        <v/>
      </c>
      <c r="H459" s="163" t="str">
        <f>IF(A459&gt;$A$8*12,"",VLOOKUP(A459,Lists!B454:E1043,4,FALSE))</f>
        <v/>
      </c>
      <c r="I459" s="163" t="str">
        <f t="shared" si="41"/>
        <v/>
      </c>
    </row>
    <row r="460" spans="1:9" x14ac:dyDescent="0.25">
      <c r="A460" s="164" t="str">
        <f t="shared" ref="A460:A523" si="42">IF(A459&lt;($A$8*12),A459+1,"")</f>
        <v/>
      </c>
      <c r="B460" s="164" t="str">
        <f>IF(A460&gt;$A$8*12,"",VLOOKUP(A460,Lists!B455:E1055,2,FALSE))</f>
        <v/>
      </c>
      <c r="C460" s="164" t="str">
        <f>IF(A460&gt;$A$8*12,"",VLOOKUP(A460,Lists!$B$6:$D$606,3,FALSE))</f>
        <v/>
      </c>
      <c r="D460" s="184" t="str">
        <f t="shared" ref="D460:D523" si="43">IF(A460&gt;$A$8*12,"",D459)</f>
        <v/>
      </c>
      <c r="E460" s="163" t="str">
        <f t="shared" ref="E460:E523" si="44">IF(A460&gt;$A$8*12,"",+I459)</f>
        <v/>
      </c>
      <c r="F460" s="163" t="str">
        <f t="shared" ref="F460:F523" si="45">IF(A460&gt;$A$8*12,"",F459)</f>
        <v/>
      </c>
      <c r="G460" s="163" t="str">
        <f t="shared" ref="G460:G523" si="46">IF(A460&gt;$A$8*12,"",ROUND((+E460+F460)*D460/12,0))</f>
        <v/>
      </c>
      <c r="H460" s="163" t="str">
        <f>IF(A460&gt;$A$8*12,"",VLOOKUP(A460,Lists!B455:E1044,4,FALSE))</f>
        <v/>
      </c>
      <c r="I460" s="163" t="str">
        <f t="shared" ref="I460:I523" si="47">IF(A460&gt;$A$8*12,"",+E460+F460+G460-H460)</f>
        <v/>
      </c>
    </row>
    <row r="461" spans="1:9" x14ac:dyDescent="0.25">
      <c r="A461" s="164" t="str">
        <f t="shared" si="42"/>
        <v/>
      </c>
      <c r="B461" s="164" t="str">
        <f>IF(A461&gt;$A$8*12,"",VLOOKUP(A461,Lists!B456:E1056,2,FALSE))</f>
        <v/>
      </c>
      <c r="C461" s="164" t="str">
        <f>IF(A461&gt;$A$8*12,"",VLOOKUP(A461,Lists!$B$6:$D$606,3,FALSE))</f>
        <v/>
      </c>
      <c r="D461" s="184" t="str">
        <f t="shared" si="43"/>
        <v/>
      </c>
      <c r="E461" s="163" t="str">
        <f t="shared" si="44"/>
        <v/>
      </c>
      <c r="F461" s="163" t="str">
        <f t="shared" si="45"/>
        <v/>
      </c>
      <c r="G461" s="163" t="str">
        <f t="shared" si="46"/>
        <v/>
      </c>
      <c r="H461" s="163" t="str">
        <f>IF(A461&gt;$A$8*12,"",VLOOKUP(A461,Lists!B456:E1045,4,FALSE))</f>
        <v/>
      </c>
      <c r="I461" s="163" t="str">
        <f t="shared" si="47"/>
        <v/>
      </c>
    </row>
    <row r="462" spans="1:9" x14ac:dyDescent="0.25">
      <c r="A462" s="164" t="str">
        <f t="shared" si="42"/>
        <v/>
      </c>
      <c r="B462" s="164" t="str">
        <f>IF(A462&gt;$A$8*12,"",VLOOKUP(A462,Lists!B457:E1057,2,FALSE))</f>
        <v/>
      </c>
      <c r="C462" s="164" t="str">
        <f>IF(A462&gt;$A$8*12,"",VLOOKUP(A462,Lists!$B$6:$D$606,3,FALSE))</f>
        <v/>
      </c>
      <c r="D462" s="184" t="str">
        <f t="shared" si="43"/>
        <v/>
      </c>
      <c r="E462" s="163" t="str">
        <f t="shared" si="44"/>
        <v/>
      </c>
      <c r="F462" s="163" t="str">
        <f t="shared" si="45"/>
        <v/>
      </c>
      <c r="G462" s="163" t="str">
        <f t="shared" si="46"/>
        <v/>
      </c>
      <c r="H462" s="163" t="str">
        <f>IF(A462&gt;$A$8*12,"",VLOOKUP(A462,Lists!B457:E1046,4,FALSE))</f>
        <v/>
      </c>
      <c r="I462" s="163" t="str">
        <f t="shared" si="47"/>
        <v/>
      </c>
    </row>
    <row r="463" spans="1:9" x14ac:dyDescent="0.25">
      <c r="A463" s="164" t="str">
        <f t="shared" si="42"/>
        <v/>
      </c>
      <c r="B463" s="164" t="str">
        <f>IF(A463&gt;$A$8*12,"",VLOOKUP(A463,Lists!B458:E1058,2,FALSE))</f>
        <v/>
      </c>
      <c r="C463" s="164" t="str">
        <f>IF(A463&gt;$A$8*12,"",VLOOKUP(A463,Lists!$B$6:$D$606,3,FALSE))</f>
        <v/>
      </c>
      <c r="D463" s="184" t="str">
        <f t="shared" si="43"/>
        <v/>
      </c>
      <c r="E463" s="163" t="str">
        <f t="shared" si="44"/>
        <v/>
      </c>
      <c r="F463" s="163" t="str">
        <f t="shared" si="45"/>
        <v/>
      </c>
      <c r="G463" s="163" t="str">
        <f t="shared" si="46"/>
        <v/>
      </c>
      <c r="H463" s="163" t="str">
        <f>IF(A463&gt;$A$8*12,"",VLOOKUP(A463,Lists!B458:E1047,4,FALSE))</f>
        <v/>
      </c>
      <c r="I463" s="163" t="str">
        <f t="shared" si="47"/>
        <v/>
      </c>
    </row>
    <row r="464" spans="1:9" x14ac:dyDescent="0.25">
      <c r="A464" s="164" t="str">
        <f t="shared" si="42"/>
        <v/>
      </c>
      <c r="B464" s="164" t="str">
        <f>IF(A464&gt;$A$8*12,"",VLOOKUP(A464,Lists!B459:E1059,2,FALSE))</f>
        <v/>
      </c>
      <c r="C464" s="164" t="str">
        <f>IF(A464&gt;$A$8*12,"",VLOOKUP(A464,Lists!$B$6:$D$606,3,FALSE))</f>
        <v/>
      </c>
      <c r="D464" s="184" t="str">
        <f t="shared" si="43"/>
        <v/>
      </c>
      <c r="E464" s="163" t="str">
        <f t="shared" si="44"/>
        <v/>
      </c>
      <c r="F464" s="163" t="str">
        <f t="shared" si="45"/>
        <v/>
      </c>
      <c r="G464" s="163" t="str">
        <f t="shared" si="46"/>
        <v/>
      </c>
      <c r="H464" s="163" t="str">
        <f>IF(A464&gt;$A$8*12,"",VLOOKUP(A464,Lists!B459:E1048,4,FALSE))</f>
        <v/>
      </c>
      <c r="I464" s="163" t="str">
        <f t="shared" si="47"/>
        <v/>
      </c>
    </row>
    <row r="465" spans="1:9" x14ac:dyDescent="0.25">
      <c r="A465" s="164" t="str">
        <f t="shared" si="42"/>
        <v/>
      </c>
      <c r="B465" s="164" t="str">
        <f>IF(A465&gt;$A$8*12,"",VLOOKUP(A465,Lists!B460:E1060,2,FALSE))</f>
        <v/>
      </c>
      <c r="C465" s="164" t="str">
        <f>IF(A465&gt;$A$8*12,"",VLOOKUP(A465,Lists!$B$6:$D$606,3,FALSE))</f>
        <v/>
      </c>
      <c r="D465" s="184" t="str">
        <f t="shared" si="43"/>
        <v/>
      </c>
      <c r="E465" s="163" t="str">
        <f t="shared" si="44"/>
        <v/>
      </c>
      <c r="F465" s="163" t="str">
        <f t="shared" si="45"/>
        <v/>
      </c>
      <c r="G465" s="163" t="str">
        <f t="shared" si="46"/>
        <v/>
      </c>
      <c r="H465" s="163" t="str">
        <f>IF(A465&gt;$A$8*12,"",VLOOKUP(A465,Lists!B460:E1049,4,FALSE))</f>
        <v/>
      </c>
      <c r="I465" s="163" t="str">
        <f t="shared" si="47"/>
        <v/>
      </c>
    </row>
    <row r="466" spans="1:9" x14ac:dyDescent="0.25">
      <c r="A466" s="164" t="str">
        <f t="shared" si="42"/>
        <v/>
      </c>
      <c r="B466" s="164" t="str">
        <f>IF(A466&gt;$A$8*12,"",VLOOKUP(A466,Lists!B461:E1061,2,FALSE))</f>
        <v/>
      </c>
      <c r="C466" s="164" t="str">
        <f>IF(A466&gt;$A$8*12,"",VLOOKUP(A466,Lists!$B$6:$D$606,3,FALSE))</f>
        <v/>
      </c>
      <c r="D466" s="184" t="str">
        <f t="shared" si="43"/>
        <v/>
      </c>
      <c r="E466" s="163" t="str">
        <f t="shared" si="44"/>
        <v/>
      </c>
      <c r="F466" s="163" t="str">
        <f t="shared" si="45"/>
        <v/>
      </c>
      <c r="G466" s="163" t="str">
        <f t="shared" si="46"/>
        <v/>
      </c>
      <c r="H466" s="163" t="str">
        <f>IF(A466&gt;$A$8*12,"",VLOOKUP(A466,Lists!B461:E1050,4,FALSE))</f>
        <v/>
      </c>
      <c r="I466" s="163" t="str">
        <f t="shared" si="47"/>
        <v/>
      </c>
    </row>
    <row r="467" spans="1:9" x14ac:dyDescent="0.25">
      <c r="A467" s="164" t="str">
        <f t="shared" si="42"/>
        <v/>
      </c>
      <c r="B467" s="164" t="str">
        <f>IF(A467&gt;$A$8*12,"",VLOOKUP(A467,Lists!B462:E1062,2,FALSE))</f>
        <v/>
      </c>
      <c r="C467" s="164" t="str">
        <f>IF(A467&gt;$A$8*12,"",VLOOKUP(A467,Lists!$B$6:$D$606,3,FALSE))</f>
        <v/>
      </c>
      <c r="D467" s="184" t="str">
        <f t="shared" si="43"/>
        <v/>
      </c>
      <c r="E467" s="163" t="str">
        <f t="shared" si="44"/>
        <v/>
      </c>
      <c r="F467" s="163" t="str">
        <f t="shared" si="45"/>
        <v/>
      </c>
      <c r="G467" s="163" t="str">
        <f t="shared" si="46"/>
        <v/>
      </c>
      <c r="H467" s="163" t="str">
        <f>IF(A467&gt;$A$8*12,"",VLOOKUP(A467,Lists!B462:E1051,4,FALSE))</f>
        <v/>
      </c>
      <c r="I467" s="163" t="str">
        <f t="shared" si="47"/>
        <v/>
      </c>
    </row>
    <row r="468" spans="1:9" x14ac:dyDescent="0.25">
      <c r="A468" s="164" t="str">
        <f t="shared" si="42"/>
        <v/>
      </c>
      <c r="B468" s="164" t="str">
        <f>IF(A468&gt;$A$8*12,"",VLOOKUP(A468,Lists!B463:E1063,2,FALSE))</f>
        <v/>
      </c>
      <c r="C468" s="164" t="str">
        <f>IF(A468&gt;$A$8*12,"",VLOOKUP(A468,Lists!$B$6:$D$606,3,FALSE))</f>
        <v/>
      </c>
      <c r="D468" s="184" t="str">
        <f t="shared" si="43"/>
        <v/>
      </c>
      <c r="E468" s="163" t="str">
        <f t="shared" si="44"/>
        <v/>
      </c>
      <c r="F468" s="163" t="str">
        <f t="shared" si="45"/>
        <v/>
      </c>
      <c r="G468" s="163" t="str">
        <f t="shared" si="46"/>
        <v/>
      </c>
      <c r="H468" s="163" t="str">
        <f>IF(A468&gt;$A$8*12,"",VLOOKUP(A468,Lists!B463:E1052,4,FALSE))</f>
        <v/>
      </c>
      <c r="I468" s="163" t="str">
        <f t="shared" si="47"/>
        <v/>
      </c>
    </row>
    <row r="469" spans="1:9" x14ac:dyDescent="0.25">
      <c r="A469" s="164" t="str">
        <f t="shared" si="42"/>
        <v/>
      </c>
      <c r="B469" s="164" t="str">
        <f>IF(A469&gt;$A$8*12,"",VLOOKUP(A469,Lists!B464:E1064,2,FALSE))</f>
        <v/>
      </c>
      <c r="C469" s="164" t="str">
        <f>IF(A469&gt;$A$8*12,"",VLOOKUP(A469,Lists!$B$6:$D$606,3,FALSE))</f>
        <v/>
      </c>
      <c r="D469" s="184" t="str">
        <f t="shared" si="43"/>
        <v/>
      </c>
      <c r="E469" s="163" t="str">
        <f t="shared" si="44"/>
        <v/>
      </c>
      <c r="F469" s="163" t="str">
        <f t="shared" si="45"/>
        <v/>
      </c>
      <c r="G469" s="163" t="str">
        <f t="shared" si="46"/>
        <v/>
      </c>
      <c r="H469" s="163" t="str">
        <f>IF(A469&gt;$A$8*12,"",VLOOKUP(A469,Lists!B464:E1053,4,FALSE))</f>
        <v/>
      </c>
      <c r="I469" s="163" t="str">
        <f t="shared" si="47"/>
        <v/>
      </c>
    </row>
    <row r="470" spans="1:9" x14ac:dyDescent="0.25">
      <c r="A470" s="164" t="str">
        <f t="shared" si="42"/>
        <v/>
      </c>
      <c r="B470" s="164" t="str">
        <f>IF(A470&gt;$A$8*12,"",VLOOKUP(A470,Lists!B465:E1065,2,FALSE))</f>
        <v/>
      </c>
      <c r="C470" s="164" t="str">
        <f>IF(A470&gt;$A$8*12,"",VLOOKUP(A470,Lists!$B$6:$D$606,3,FALSE))</f>
        <v/>
      </c>
      <c r="D470" s="184" t="str">
        <f t="shared" si="43"/>
        <v/>
      </c>
      <c r="E470" s="163" t="str">
        <f t="shared" si="44"/>
        <v/>
      </c>
      <c r="F470" s="163" t="str">
        <f t="shared" si="45"/>
        <v/>
      </c>
      <c r="G470" s="163" t="str">
        <f t="shared" si="46"/>
        <v/>
      </c>
      <c r="H470" s="163" t="str">
        <f>IF(A470&gt;$A$8*12,"",VLOOKUP(A470,Lists!B465:E1054,4,FALSE))</f>
        <v/>
      </c>
      <c r="I470" s="163" t="str">
        <f t="shared" si="47"/>
        <v/>
      </c>
    </row>
    <row r="471" spans="1:9" x14ac:dyDescent="0.25">
      <c r="A471" s="164" t="str">
        <f t="shared" si="42"/>
        <v/>
      </c>
      <c r="B471" s="164" t="str">
        <f>IF(A471&gt;$A$8*12,"",VLOOKUP(A471,Lists!B466:E1066,2,FALSE))</f>
        <v/>
      </c>
      <c r="C471" s="164" t="str">
        <f>IF(A471&gt;$A$8*12,"",VLOOKUP(A471,Lists!$B$6:$D$606,3,FALSE))</f>
        <v/>
      </c>
      <c r="D471" s="184" t="str">
        <f t="shared" si="43"/>
        <v/>
      </c>
      <c r="E471" s="163" t="str">
        <f t="shared" si="44"/>
        <v/>
      </c>
      <c r="F471" s="163" t="str">
        <f t="shared" si="45"/>
        <v/>
      </c>
      <c r="G471" s="163" t="str">
        <f t="shared" si="46"/>
        <v/>
      </c>
      <c r="H471" s="163" t="str">
        <f>IF(A471&gt;$A$8*12,"",VLOOKUP(A471,Lists!B466:E1055,4,FALSE))</f>
        <v/>
      </c>
      <c r="I471" s="163" t="str">
        <f t="shared" si="47"/>
        <v/>
      </c>
    </row>
    <row r="472" spans="1:9" x14ac:dyDescent="0.25">
      <c r="A472" s="164" t="str">
        <f t="shared" si="42"/>
        <v/>
      </c>
      <c r="B472" s="164" t="str">
        <f>IF(A472&gt;$A$8*12,"",VLOOKUP(A472,Lists!B467:E1067,2,FALSE))</f>
        <v/>
      </c>
      <c r="C472" s="164" t="str">
        <f>IF(A472&gt;$A$8*12,"",VLOOKUP(A472,Lists!$B$6:$D$606,3,FALSE))</f>
        <v/>
      </c>
      <c r="D472" s="184" t="str">
        <f t="shared" si="43"/>
        <v/>
      </c>
      <c r="E472" s="163" t="str">
        <f t="shared" si="44"/>
        <v/>
      </c>
      <c r="F472" s="163" t="str">
        <f t="shared" si="45"/>
        <v/>
      </c>
      <c r="G472" s="163" t="str">
        <f t="shared" si="46"/>
        <v/>
      </c>
      <c r="H472" s="163" t="str">
        <f>IF(A472&gt;$A$8*12,"",VLOOKUP(A472,Lists!B467:E1056,4,FALSE))</f>
        <v/>
      </c>
      <c r="I472" s="163" t="str">
        <f t="shared" si="47"/>
        <v/>
      </c>
    </row>
    <row r="473" spans="1:9" x14ac:dyDescent="0.25">
      <c r="A473" s="164" t="str">
        <f t="shared" si="42"/>
        <v/>
      </c>
      <c r="B473" s="164" t="str">
        <f>IF(A473&gt;$A$8*12,"",VLOOKUP(A473,Lists!B468:E1068,2,FALSE))</f>
        <v/>
      </c>
      <c r="C473" s="164" t="str">
        <f>IF(A473&gt;$A$8*12,"",VLOOKUP(A473,Lists!$B$6:$D$606,3,FALSE))</f>
        <v/>
      </c>
      <c r="D473" s="184" t="str">
        <f t="shared" si="43"/>
        <v/>
      </c>
      <c r="E473" s="163" t="str">
        <f t="shared" si="44"/>
        <v/>
      </c>
      <c r="F473" s="163" t="str">
        <f t="shared" si="45"/>
        <v/>
      </c>
      <c r="G473" s="163" t="str">
        <f t="shared" si="46"/>
        <v/>
      </c>
      <c r="H473" s="163" t="str">
        <f>IF(A473&gt;$A$8*12,"",VLOOKUP(A473,Lists!B468:E1057,4,FALSE))</f>
        <v/>
      </c>
      <c r="I473" s="163" t="str">
        <f t="shared" si="47"/>
        <v/>
      </c>
    </row>
    <row r="474" spans="1:9" x14ac:dyDescent="0.25">
      <c r="A474" s="164" t="str">
        <f t="shared" si="42"/>
        <v/>
      </c>
      <c r="B474" s="164" t="str">
        <f>IF(A474&gt;$A$8*12,"",VLOOKUP(A474,Lists!B469:E1069,2,FALSE))</f>
        <v/>
      </c>
      <c r="C474" s="164" t="str">
        <f>IF(A474&gt;$A$8*12,"",VLOOKUP(A474,Lists!$B$6:$D$606,3,FALSE))</f>
        <v/>
      </c>
      <c r="D474" s="184" t="str">
        <f t="shared" si="43"/>
        <v/>
      </c>
      <c r="E474" s="163" t="str">
        <f t="shared" si="44"/>
        <v/>
      </c>
      <c r="F474" s="163" t="str">
        <f t="shared" si="45"/>
        <v/>
      </c>
      <c r="G474" s="163" t="str">
        <f t="shared" si="46"/>
        <v/>
      </c>
      <c r="H474" s="163" t="str">
        <f>IF(A474&gt;$A$8*12,"",VLOOKUP(A474,Lists!B469:E1058,4,FALSE))</f>
        <v/>
      </c>
      <c r="I474" s="163" t="str">
        <f t="shared" si="47"/>
        <v/>
      </c>
    </row>
    <row r="475" spans="1:9" x14ac:dyDescent="0.25">
      <c r="A475" s="164" t="str">
        <f t="shared" si="42"/>
        <v/>
      </c>
      <c r="B475" s="164" t="str">
        <f>IF(A475&gt;$A$8*12,"",VLOOKUP(A475,Lists!B470:E1070,2,FALSE))</f>
        <v/>
      </c>
      <c r="C475" s="164" t="str">
        <f>IF(A475&gt;$A$8*12,"",VLOOKUP(A475,Lists!$B$6:$D$606,3,FALSE))</f>
        <v/>
      </c>
      <c r="D475" s="184" t="str">
        <f t="shared" si="43"/>
        <v/>
      </c>
      <c r="E475" s="163" t="str">
        <f t="shared" si="44"/>
        <v/>
      </c>
      <c r="F475" s="163" t="str">
        <f t="shared" si="45"/>
        <v/>
      </c>
      <c r="G475" s="163" t="str">
        <f t="shared" si="46"/>
        <v/>
      </c>
      <c r="H475" s="163" t="str">
        <f>IF(A475&gt;$A$8*12,"",VLOOKUP(A475,Lists!B470:E1059,4,FALSE))</f>
        <v/>
      </c>
      <c r="I475" s="163" t="str">
        <f t="shared" si="47"/>
        <v/>
      </c>
    </row>
    <row r="476" spans="1:9" x14ac:dyDescent="0.25">
      <c r="A476" s="164" t="str">
        <f t="shared" si="42"/>
        <v/>
      </c>
      <c r="B476" s="164" t="str">
        <f>IF(A476&gt;$A$8*12,"",VLOOKUP(A476,Lists!B471:E1071,2,FALSE))</f>
        <v/>
      </c>
      <c r="C476" s="164" t="str">
        <f>IF(A476&gt;$A$8*12,"",VLOOKUP(A476,Lists!$B$6:$D$606,3,FALSE))</f>
        <v/>
      </c>
      <c r="D476" s="184" t="str">
        <f t="shared" si="43"/>
        <v/>
      </c>
      <c r="E476" s="163" t="str">
        <f t="shared" si="44"/>
        <v/>
      </c>
      <c r="F476" s="163" t="str">
        <f t="shared" si="45"/>
        <v/>
      </c>
      <c r="G476" s="163" t="str">
        <f t="shared" si="46"/>
        <v/>
      </c>
      <c r="H476" s="163" t="str">
        <f>IF(A476&gt;$A$8*12,"",VLOOKUP(A476,Lists!B471:E1060,4,FALSE))</f>
        <v/>
      </c>
      <c r="I476" s="163" t="str">
        <f t="shared" si="47"/>
        <v/>
      </c>
    </row>
    <row r="477" spans="1:9" x14ac:dyDescent="0.25">
      <c r="A477" s="164" t="str">
        <f t="shared" si="42"/>
        <v/>
      </c>
      <c r="B477" s="164" t="str">
        <f>IF(A477&gt;$A$8*12,"",VLOOKUP(A477,Lists!B472:E1072,2,FALSE))</f>
        <v/>
      </c>
      <c r="C477" s="164" t="str">
        <f>IF(A477&gt;$A$8*12,"",VLOOKUP(A477,Lists!$B$6:$D$606,3,FALSE))</f>
        <v/>
      </c>
      <c r="D477" s="184" t="str">
        <f t="shared" si="43"/>
        <v/>
      </c>
      <c r="E477" s="163" t="str">
        <f t="shared" si="44"/>
        <v/>
      </c>
      <c r="F477" s="163" t="str">
        <f t="shared" si="45"/>
        <v/>
      </c>
      <c r="G477" s="163" t="str">
        <f t="shared" si="46"/>
        <v/>
      </c>
      <c r="H477" s="163" t="str">
        <f>IF(A477&gt;$A$8*12,"",VLOOKUP(A477,Lists!B472:E1061,4,FALSE))</f>
        <v/>
      </c>
      <c r="I477" s="163" t="str">
        <f t="shared" si="47"/>
        <v/>
      </c>
    </row>
    <row r="478" spans="1:9" x14ac:dyDescent="0.25">
      <c r="A478" s="164" t="str">
        <f t="shared" si="42"/>
        <v/>
      </c>
      <c r="B478" s="164" t="str">
        <f>IF(A478&gt;$A$8*12,"",VLOOKUP(A478,Lists!B473:E1073,2,FALSE))</f>
        <v/>
      </c>
      <c r="C478" s="164" t="str">
        <f>IF(A478&gt;$A$8*12,"",VLOOKUP(A478,Lists!$B$6:$D$606,3,FALSE))</f>
        <v/>
      </c>
      <c r="D478" s="184" t="str">
        <f t="shared" si="43"/>
        <v/>
      </c>
      <c r="E478" s="163" t="str">
        <f t="shared" si="44"/>
        <v/>
      </c>
      <c r="F478" s="163" t="str">
        <f t="shared" si="45"/>
        <v/>
      </c>
      <c r="G478" s="163" t="str">
        <f t="shared" si="46"/>
        <v/>
      </c>
      <c r="H478" s="163" t="str">
        <f>IF(A478&gt;$A$8*12,"",VLOOKUP(A478,Lists!B473:E1062,4,FALSE))</f>
        <v/>
      </c>
      <c r="I478" s="163" t="str">
        <f t="shared" si="47"/>
        <v/>
      </c>
    </row>
    <row r="479" spans="1:9" x14ac:dyDescent="0.25">
      <c r="A479" s="164" t="str">
        <f t="shared" si="42"/>
        <v/>
      </c>
      <c r="B479" s="164" t="str">
        <f>IF(A479&gt;$A$8*12,"",VLOOKUP(A479,Lists!B474:E1074,2,FALSE))</f>
        <v/>
      </c>
      <c r="C479" s="164" t="str">
        <f>IF(A479&gt;$A$8*12,"",VLOOKUP(A479,Lists!$B$6:$D$606,3,FALSE))</f>
        <v/>
      </c>
      <c r="D479" s="184" t="str">
        <f t="shared" si="43"/>
        <v/>
      </c>
      <c r="E479" s="163" t="str">
        <f t="shared" si="44"/>
        <v/>
      </c>
      <c r="F479" s="163" t="str">
        <f t="shared" si="45"/>
        <v/>
      </c>
      <c r="G479" s="163" t="str">
        <f t="shared" si="46"/>
        <v/>
      </c>
      <c r="H479" s="163" t="str">
        <f>IF(A479&gt;$A$8*12,"",VLOOKUP(A479,Lists!B474:E1063,4,FALSE))</f>
        <v/>
      </c>
      <c r="I479" s="163" t="str">
        <f t="shared" si="47"/>
        <v/>
      </c>
    </row>
    <row r="480" spans="1:9" x14ac:dyDescent="0.25">
      <c r="A480" s="164" t="str">
        <f t="shared" si="42"/>
        <v/>
      </c>
      <c r="B480" s="164" t="str">
        <f>IF(A480&gt;$A$8*12,"",VLOOKUP(A480,Lists!B475:E1075,2,FALSE))</f>
        <v/>
      </c>
      <c r="C480" s="164" t="str">
        <f>IF(A480&gt;$A$8*12,"",VLOOKUP(A480,Lists!$B$6:$D$606,3,FALSE))</f>
        <v/>
      </c>
      <c r="D480" s="184" t="str">
        <f t="shared" si="43"/>
        <v/>
      </c>
      <c r="E480" s="163" t="str">
        <f t="shared" si="44"/>
        <v/>
      </c>
      <c r="F480" s="163" t="str">
        <f t="shared" si="45"/>
        <v/>
      </c>
      <c r="G480" s="163" t="str">
        <f t="shared" si="46"/>
        <v/>
      </c>
      <c r="H480" s="163" t="str">
        <f>IF(A480&gt;$A$8*12,"",VLOOKUP(A480,Lists!B475:E1064,4,FALSE))</f>
        <v/>
      </c>
      <c r="I480" s="163" t="str">
        <f t="shared" si="47"/>
        <v/>
      </c>
    </row>
    <row r="481" spans="1:9" x14ac:dyDescent="0.25">
      <c r="A481" s="164" t="str">
        <f t="shared" si="42"/>
        <v/>
      </c>
      <c r="B481" s="164" t="str">
        <f>IF(A481&gt;$A$8*12,"",VLOOKUP(A481,Lists!B476:E1076,2,FALSE))</f>
        <v/>
      </c>
      <c r="C481" s="164" t="str">
        <f>IF(A481&gt;$A$8*12,"",VLOOKUP(A481,Lists!$B$6:$D$606,3,FALSE))</f>
        <v/>
      </c>
      <c r="D481" s="184" t="str">
        <f t="shared" si="43"/>
        <v/>
      </c>
      <c r="E481" s="163" t="str">
        <f t="shared" si="44"/>
        <v/>
      </c>
      <c r="F481" s="163" t="str">
        <f t="shared" si="45"/>
        <v/>
      </c>
      <c r="G481" s="163" t="str">
        <f t="shared" si="46"/>
        <v/>
      </c>
      <c r="H481" s="163" t="str">
        <f>IF(A481&gt;$A$8*12,"",VLOOKUP(A481,Lists!B476:E1065,4,FALSE))</f>
        <v/>
      </c>
      <c r="I481" s="163" t="str">
        <f t="shared" si="47"/>
        <v/>
      </c>
    </row>
    <row r="482" spans="1:9" x14ac:dyDescent="0.25">
      <c r="A482" s="164" t="str">
        <f t="shared" si="42"/>
        <v/>
      </c>
      <c r="B482" s="164" t="str">
        <f>IF(A482&gt;$A$8*12,"",VLOOKUP(A482,Lists!B477:E1077,2,FALSE))</f>
        <v/>
      </c>
      <c r="C482" s="164" t="str">
        <f>IF(A482&gt;$A$8*12,"",VLOOKUP(A482,Lists!$B$6:$D$606,3,FALSE))</f>
        <v/>
      </c>
      <c r="D482" s="184" t="str">
        <f t="shared" si="43"/>
        <v/>
      </c>
      <c r="E482" s="163" t="str">
        <f t="shared" si="44"/>
        <v/>
      </c>
      <c r="F482" s="163" t="str">
        <f t="shared" si="45"/>
        <v/>
      </c>
      <c r="G482" s="163" t="str">
        <f t="shared" si="46"/>
        <v/>
      </c>
      <c r="H482" s="163" t="str">
        <f>IF(A482&gt;$A$8*12,"",VLOOKUP(A482,Lists!B477:E1066,4,FALSE))</f>
        <v/>
      </c>
      <c r="I482" s="163" t="str">
        <f t="shared" si="47"/>
        <v/>
      </c>
    </row>
    <row r="483" spans="1:9" x14ac:dyDescent="0.25">
      <c r="A483" s="164" t="str">
        <f t="shared" si="42"/>
        <v/>
      </c>
      <c r="B483" s="164" t="str">
        <f>IF(A483&gt;$A$8*12,"",VLOOKUP(A483,Lists!B478:E1078,2,FALSE))</f>
        <v/>
      </c>
      <c r="C483" s="164" t="str">
        <f>IF(A483&gt;$A$8*12,"",VLOOKUP(A483,Lists!$B$6:$D$606,3,FALSE))</f>
        <v/>
      </c>
      <c r="D483" s="184" t="str">
        <f t="shared" si="43"/>
        <v/>
      </c>
      <c r="E483" s="163" t="str">
        <f t="shared" si="44"/>
        <v/>
      </c>
      <c r="F483" s="163" t="str">
        <f t="shared" si="45"/>
        <v/>
      </c>
      <c r="G483" s="163" t="str">
        <f t="shared" si="46"/>
        <v/>
      </c>
      <c r="H483" s="163" t="str">
        <f>IF(A483&gt;$A$8*12,"",VLOOKUP(A483,Lists!B478:E1067,4,FALSE))</f>
        <v/>
      </c>
      <c r="I483" s="163" t="str">
        <f t="shared" si="47"/>
        <v/>
      </c>
    </row>
    <row r="484" spans="1:9" x14ac:dyDescent="0.25">
      <c r="A484" s="164" t="str">
        <f t="shared" si="42"/>
        <v/>
      </c>
      <c r="B484" s="164" t="str">
        <f>IF(A484&gt;$A$8*12,"",VLOOKUP(A484,Lists!B479:E1079,2,FALSE))</f>
        <v/>
      </c>
      <c r="C484" s="164" t="str">
        <f>IF(A484&gt;$A$8*12,"",VLOOKUP(A484,Lists!$B$6:$D$606,3,FALSE))</f>
        <v/>
      </c>
      <c r="D484" s="184" t="str">
        <f t="shared" si="43"/>
        <v/>
      </c>
      <c r="E484" s="163" t="str">
        <f t="shared" si="44"/>
        <v/>
      </c>
      <c r="F484" s="163" t="str">
        <f t="shared" si="45"/>
        <v/>
      </c>
      <c r="G484" s="163" t="str">
        <f t="shared" si="46"/>
        <v/>
      </c>
      <c r="H484" s="163" t="str">
        <f>IF(A484&gt;$A$8*12,"",VLOOKUP(A484,Lists!B479:E1068,4,FALSE))</f>
        <v/>
      </c>
      <c r="I484" s="163" t="str">
        <f t="shared" si="47"/>
        <v/>
      </c>
    </row>
    <row r="485" spans="1:9" x14ac:dyDescent="0.25">
      <c r="A485" s="164" t="str">
        <f t="shared" si="42"/>
        <v/>
      </c>
      <c r="B485" s="164" t="str">
        <f>IF(A485&gt;$A$8*12,"",VLOOKUP(A485,Lists!B480:E1080,2,FALSE))</f>
        <v/>
      </c>
      <c r="C485" s="164" t="str">
        <f>IF(A485&gt;$A$8*12,"",VLOOKUP(A485,Lists!$B$6:$D$606,3,FALSE))</f>
        <v/>
      </c>
      <c r="D485" s="184" t="str">
        <f t="shared" si="43"/>
        <v/>
      </c>
      <c r="E485" s="163" t="str">
        <f t="shared" si="44"/>
        <v/>
      </c>
      <c r="F485" s="163" t="str">
        <f t="shared" si="45"/>
        <v/>
      </c>
      <c r="G485" s="163" t="str">
        <f t="shared" si="46"/>
        <v/>
      </c>
      <c r="H485" s="163" t="str">
        <f>IF(A485&gt;$A$8*12,"",VLOOKUP(A485,Lists!B480:E1069,4,FALSE))</f>
        <v/>
      </c>
      <c r="I485" s="163" t="str">
        <f t="shared" si="47"/>
        <v/>
      </c>
    </row>
    <row r="486" spans="1:9" x14ac:dyDescent="0.25">
      <c r="A486" s="164" t="str">
        <f t="shared" si="42"/>
        <v/>
      </c>
      <c r="B486" s="164" t="str">
        <f>IF(A486&gt;$A$8*12,"",VLOOKUP(A486,Lists!B481:E1081,2,FALSE))</f>
        <v/>
      </c>
      <c r="C486" s="164" t="str">
        <f>IF(A486&gt;$A$8*12,"",VLOOKUP(A486,Lists!$B$6:$D$606,3,FALSE))</f>
        <v/>
      </c>
      <c r="D486" s="184" t="str">
        <f t="shared" si="43"/>
        <v/>
      </c>
      <c r="E486" s="163" t="str">
        <f t="shared" si="44"/>
        <v/>
      </c>
      <c r="F486" s="163" t="str">
        <f t="shared" si="45"/>
        <v/>
      </c>
      <c r="G486" s="163" t="str">
        <f t="shared" si="46"/>
        <v/>
      </c>
      <c r="H486" s="163" t="str">
        <f>IF(A486&gt;$A$8*12,"",VLOOKUP(A486,Lists!B481:E1070,4,FALSE))</f>
        <v/>
      </c>
      <c r="I486" s="163" t="str">
        <f t="shared" si="47"/>
        <v/>
      </c>
    </row>
    <row r="487" spans="1:9" x14ac:dyDescent="0.25">
      <c r="A487" s="164" t="str">
        <f t="shared" si="42"/>
        <v/>
      </c>
      <c r="B487" s="164" t="str">
        <f>IF(A487&gt;$A$8*12,"",VLOOKUP(A487,Lists!B482:E1082,2,FALSE))</f>
        <v/>
      </c>
      <c r="C487" s="164" t="str">
        <f>IF(A487&gt;$A$8*12,"",VLOOKUP(A487,Lists!$B$6:$D$606,3,FALSE))</f>
        <v/>
      </c>
      <c r="D487" s="184" t="str">
        <f t="shared" si="43"/>
        <v/>
      </c>
      <c r="E487" s="163" t="str">
        <f t="shared" si="44"/>
        <v/>
      </c>
      <c r="F487" s="163" t="str">
        <f t="shared" si="45"/>
        <v/>
      </c>
      <c r="G487" s="163" t="str">
        <f t="shared" si="46"/>
        <v/>
      </c>
      <c r="H487" s="163" t="str">
        <f>IF(A487&gt;$A$8*12,"",VLOOKUP(A487,Lists!B482:E1071,4,FALSE))</f>
        <v/>
      </c>
      <c r="I487" s="163" t="str">
        <f t="shared" si="47"/>
        <v/>
      </c>
    </row>
    <row r="488" spans="1:9" x14ac:dyDescent="0.25">
      <c r="A488" s="164" t="str">
        <f t="shared" si="42"/>
        <v/>
      </c>
      <c r="B488" s="164" t="str">
        <f>IF(A488&gt;$A$8*12,"",VLOOKUP(A488,Lists!B483:E1083,2,FALSE))</f>
        <v/>
      </c>
      <c r="C488" s="164" t="str">
        <f>IF(A488&gt;$A$8*12,"",VLOOKUP(A488,Lists!$B$6:$D$606,3,FALSE))</f>
        <v/>
      </c>
      <c r="D488" s="184" t="str">
        <f t="shared" si="43"/>
        <v/>
      </c>
      <c r="E488" s="163" t="str">
        <f t="shared" si="44"/>
        <v/>
      </c>
      <c r="F488" s="163" t="str">
        <f t="shared" si="45"/>
        <v/>
      </c>
      <c r="G488" s="163" t="str">
        <f t="shared" si="46"/>
        <v/>
      </c>
      <c r="H488" s="163" t="str">
        <f>IF(A488&gt;$A$8*12,"",VLOOKUP(A488,Lists!B483:E1072,4,FALSE))</f>
        <v/>
      </c>
      <c r="I488" s="163" t="str">
        <f t="shared" si="47"/>
        <v/>
      </c>
    </row>
    <row r="489" spans="1:9" x14ac:dyDescent="0.25">
      <c r="A489" s="164" t="str">
        <f t="shared" si="42"/>
        <v/>
      </c>
      <c r="B489" s="164" t="str">
        <f>IF(A489&gt;$A$8*12,"",VLOOKUP(A489,Lists!B484:E1084,2,FALSE))</f>
        <v/>
      </c>
      <c r="C489" s="164" t="str">
        <f>IF(A489&gt;$A$8*12,"",VLOOKUP(A489,Lists!$B$6:$D$606,3,FALSE))</f>
        <v/>
      </c>
      <c r="D489" s="184" t="str">
        <f t="shared" si="43"/>
        <v/>
      </c>
      <c r="E489" s="163" t="str">
        <f t="shared" si="44"/>
        <v/>
      </c>
      <c r="F489" s="163" t="str">
        <f t="shared" si="45"/>
        <v/>
      </c>
      <c r="G489" s="163" t="str">
        <f t="shared" si="46"/>
        <v/>
      </c>
      <c r="H489" s="163" t="str">
        <f>IF(A489&gt;$A$8*12,"",VLOOKUP(A489,Lists!B484:E1073,4,FALSE))</f>
        <v/>
      </c>
      <c r="I489" s="163" t="str">
        <f t="shared" si="47"/>
        <v/>
      </c>
    </row>
    <row r="490" spans="1:9" x14ac:dyDescent="0.25">
      <c r="A490" s="164" t="str">
        <f t="shared" si="42"/>
        <v/>
      </c>
      <c r="B490" s="164" t="str">
        <f>IF(A490&gt;$A$8*12,"",VLOOKUP(A490,Lists!B485:E1085,2,FALSE))</f>
        <v/>
      </c>
      <c r="C490" s="164" t="str">
        <f>IF(A490&gt;$A$8*12,"",VLOOKUP(A490,Lists!$B$6:$D$606,3,FALSE))</f>
        <v/>
      </c>
      <c r="D490" s="184" t="str">
        <f t="shared" si="43"/>
        <v/>
      </c>
      <c r="E490" s="163" t="str">
        <f t="shared" si="44"/>
        <v/>
      </c>
      <c r="F490" s="163" t="str">
        <f t="shared" si="45"/>
        <v/>
      </c>
      <c r="G490" s="163" t="str">
        <f t="shared" si="46"/>
        <v/>
      </c>
      <c r="H490" s="163" t="str">
        <f>IF(A490&gt;$A$8*12,"",VLOOKUP(A490,Lists!B485:E1074,4,FALSE))</f>
        <v/>
      </c>
      <c r="I490" s="163" t="str">
        <f t="shared" si="47"/>
        <v/>
      </c>
    </row>
    <row r="491" spans="1:9" x14ac:dyDescent="0.25">
      <c r="A491" s="164" t="str">
        <f t="shared" si="42"/>
        <v/>
      </c>
      <c r="B491" s="164" t="str">
        <f>IF(A491&gt;$A$8*12,"",VLOOKUP(A491,Lists!B486:E1086,2,FALSE))</f>
        <v/>
      </c>
      <c r="C491" s="164" t="str">
        <f>IF(A491&gt;$A$8*12,"",VLOOKUP(A491,Lists!$B$6:$D$606,3,FALSE))</f>
        <v/>
      </c>
      <c r="D491" s="184" t="str">
        <f t="shared" si="43"/>
        <v/>
      </c>
      <c r="E491" s="163" t="str">
        <f t="shared" si="44"/>
        <v/>
      </c>
      <c r="F491" s="163" t="str">
        <f t="shared" si="45"/>
        <v/>
      </c>
      <c r="G491" s="163" t="str">
        <f t="shared" si="46"/>
        <v/>
      </c>
      <c r="H491" s="163" t="str">
        <f>IF(A491&gt;$A$8*12,"",VLOOKUP(A491,Lists!B486:E1075,4,FALSE))</f>
        <v/>
      </c>
      <c r="I491" s="163" t="str">
        <f t="shared" si="47"/>
        <v/>
      </c>
    </row>
    <row r="492" spans="1:9" x14ac:dyDescent="0.25">
      <c r="A492" s="164" t="str">
        <f t="shared" si="42"/>
        <v/>
      </c>
      <c r="B492" s="164" t="str">
        <f>IF(A492&gt;$A$8*12,"",VLOOKUP(A492,Lists!B487:E1087,2,FALSE))</f>
        <v/>
      </c>
      <c r="C492" s="164" t="str">
        <f>IF(A492&gt;$A$8*12,"",VLOOKUP(A492,Lists!$B$6:$D$606,3,FALSE))</f>
        <v/>
      </c>
      <c r="D492" s="184" t="str">
        <f t="shared" si="43"/>
        <v/>
      </c>
      <c r="E492" s="163" t="str">
        <f t="shared" si="44"/>
        <v/>
      </c>
      <c r="F492" s="163" t="str">
        <f t="shared" si="45"/>
        <v/>
      </c>
      <c r="G492" s="163" t="str">
        <f t="shared" si="46"/>
        <v/>
      </c>
      <c r="H492" s="163" t="str">
        <f>IF(A492&gt;$A$8*12,"",VLOOKUP(A492,Lists!B487:E1076,4,FALSE))</f>
        <v/>
      </c>
      <c r="I492" s="163" t="str">
        <f t="shared" si="47"/>
        <v/>
      </c>
    </row>
    <row r="493" spans="1:9" x14ac:dyDescent="0.25">
      <c r="A493" s="164" t="str">
        <f t="shared" si="42"/>
        <v/>
      </c>
      <c r="B493" s="164" t="str">
        <f>IF(A493&gt;$A$8*12,"",VLOOKUP(A493,Lists!B488:E1088,2,FALSE))</f>
        <v/>
      </c>
      <c r="C493" s="164" t="str">
        <f>IF(A493&gt;$A$8*12,"",VLOOKUP(A493,Lists!$B$6:$D$606,3,FALSE))</f>
        <v/>
      </c>
      <c r="D493" s="184" t="str">
        <f t="shared" si="43"/>
        <v/>
      </c>
      <c r="E493" s="163" t="str">
        <f t="shared" si="44"/>
        <v/>
      </c>
      <c r="F493" s="163" t="str">
        <f t="shared" si="45"/>
        <v/>
      </c>
      <c r="G493" s="163" t="str">
        <f t="shared" si="46"/>
        <v/>
      </c>
      <c r="H493" s="163" t="str">
        <f>IF(A493&gt;$A$8*12,"",VLOOKUP(A493,Lists!B488:E1077,4,FALSE))</f>
        <v/>
      </c>
      <c r="I493" s="163" t="str">
        <f t="shared" si="47"/>
        <v/>
      </c>
    </row>
    <row r="494" spans="1:9" x14ac:dyDescent="0.25">
      <c r="A494" s="164" t="str">
        <f t="shared" si="42"/>
        <v/>
      </c>
      <c r="B494" s="164" t="str">
        <f>IF(A494&gt;$A$8*12,"",VLOOKUP(A494,Lists!B489:E1089,2,FALSE))</f>
        <v/>
      </c>
      <c r="C494" s="164" t="str">
        <f>IF(A494&gt;$A$8*12,"",VLOOKUP(A494,Lists!$B$6:$D$606,3,FALSE))</f>
        <v/>
      </c>
      <c r="D494" s="184" t="str">
        <f t="shared" si="43"/>
        <v/>
      </c>
      <c r="E494" s="163" t="str">
        <f t="shared" si="44"/>
        <v/>
      </c>
      <c r="F494" s="163" t="str">
        <f t="shared" si="45"/>
        <v/>
      </c>
      <c r="G494" s="163" t="str">
        <f t="shared" si="46"/>
        <v/>
      </c>
      <c r="H494" s="163" t="str">
        <f>IF(A494&gt;$A$8*12,"",VLOOKUP(A494,Lists!B489:E1078,4,FALSE))</f>
        <v/>
      </c>
      <c r="I494" s="163" t="str">
        <f t="shared" si="47"/>
        <v/>
      </c>
    </row>
    <row r="495" spans="1:9" x14ac:dyDescent="0.25">
      <c r="A495" s="164" t="str">
        <f t="shared" si="42"/>
        <v/>
      </c>
      <c r="B495" s="164" t="str">
        <f>IF(A495&gt;$A$8*12,"",VLOOKUP(A495,Lists!B490:E1090,2,FALSE))</f>
        <v/>
      </c>
      <c r="C495" s="164" t="str">
        <f>IF(A495&gt;$A$8*12,"",VLOOKUP(A495,Lists!$B$6:$D$606,3,FALSE))</f>
        <v/>
      </c>
      <c r="D495" s="184" t="str">
        <f t="shared" si="43"/>
        <v/>
      </c>
      <c r="E495" s="163" t="str">
        <f t="shared" si="44"/>
        <v/>
      </c>
      <c r="F495" s="163" t="str">
        <f t="shared" si="45"/>
        <v/>
      </c>
      <c r="G495" s="163" t="str">
        <f t="shared" si="46"/>
        <v/>
      </c>
      <c r="H495" s="163" t="str">
        <f>IF(A495&gt;$A$8*12,"",VLOOKUP(A495,Lists!B490:E1079,4,FALSE))</f>
        <v/>
      </c>
      <c r="I495" s="163" t="str">
        <f t="shared" si="47"/>
        <v/>
      </c>
    </row>
    <row r="496" spans="1:9" x14ac:dyDescent="0.25">
      <c r="A496" s="164" t="str">
        <f t="shared" si="42"/>
        <v/>
      </c>
      <c r="B496" s="164" t="str">
        <f>IF(A496&gt;$A$8*12,"",VLOOKUP(A496,Lists!B491:E1091,2,FALSE))</f>
        <v/>
      </c>
      <c r="C496" s="164" t="str">
        <f>IF(A496&gt;$A$8*12,"",VLOOKUP(A496,Lists!$B$6:$D$606,3,FALSE))</f>
        <v/>
      </c>
      <c r="D496" s="184" t="str">
        <f t="shared" si="43"/>
        <v/>
      </c>
      <c r="E496" s="163" t="str">
        <f t="shared" si="44"/>
        <v/>
      </c>
      <c r="F496" s="163" t="str">
        <f t="shared" si="45"/>
        <v/>
      </c>
      <c r="G496" s="163" t="str">
        <f t="shared" si="46"/>
        <v/>
      </c>
      <c r="H496" s="163" t="str">
        <f>IF(A496&gt;$A$8*12,"",VLOOKUP(A496,Lists!B491:E1080,4,FALSE))</f>
        <v/>
      </c>
      <c r="I496" s="163" t="str">
        <f t="shared" si="47"/>
        <v/>
      </c>
    </row>
    <row r="497" spans="1:9" x14ac:dyDescent="0.25">
      <c r="A497" s="164" t="str">
        <f t="shared" si="42"/>
        <v/>
      </c>
      <c r="B497" s="164" t="str">
        <f>IF(A497&gt;$A$8*12,"",VLOOKUP(A497,Lists!B492:E1092,2,FALSE))</f>
        <v/>
      </c>
      <c r="C497" s="164" t="str">
        <f>IF(A497&gt;$A$8*12,"",VLOOKUP(A497,Lists!$B$6:$D$606,3,FALSE))</f>
        <v/>
      </c>
      <c r="D497" s="184" t="str">
        <f t="shared" si="43"/>
        <v/>
      </c>
      <c r="E497" s="163" t="str">
        <f t="shared" si="44"/>
        <v/>
      </c>
      <c r="F497" s="163" t="str">
        <f t="shared" si="45"/>
        <v/>
      </c>
      <c r="G497" s="163" t="str">
        <f t="shared" si="46"/>
        <v/>
      </c>
      <c r="H497" s="163" t="str">
        <f>IF(A497&gt;$A$8*12,"",VLOOKUP(A497,Lists!B492:E1081,4,FALSE))</f>
        <v/>
      </c>
      <c r="I497" s="163" t="str">
        <f t="shared" si="47"/>
        <v/>
      </c>
    </row>
    <row r="498" spans="1:9" x14ac:dyDescent="0.25">
      <c r="A498" s="164" t="str">
        <f t="shared" si="42"/>
        <v/>
      </c>
      <c r="B498" s="164" t="str">
        <f>IF(A498&gt;$A$8*12,"",VLOOKUP(A498,Lists!B493:E1093,2,FALSE))</f>
        <v/>
      </c>
      <c r="C498" s="164" t="str">
        <f>IF(A498&gt;$A$8*12,"",VLOOKUP(A498,Lists!$B$6:$D$606,3,FALSE))</f>
        <v/>
      </c>
      <c r="D498" s="184" t="str">
        <f t="shared" si="43"/>
        <v/>
      </c>
      <c r="E498" s="163" t="str">
        <f t="shared" si="44"/>
        <v/>
      </c>
      <c r="F498" s="163" t="str">
        <f t="shared" si="45"/>
        <v/>
      </c>
      <c r="G498" s="163" t="str">
        <f t="shared" si="46"/>
        <v/>
      </c>
      <c r="H498" s="163" t="str">
        <f>IF(A498&gt;$A$8*12,"",VLOOKUP(A498,Lists!B493:E1082,4,FALSE))</f>
        <v/>
      </c>
      <c r="I498" s="163" t="str">
        <f t="shared" si="47"/>
        <v/>
      </c>
    </row>
    <row r="499" spans="1:9" x14ac:dyDescent="0.25">
      <c r="A499" s="164" t="str">
        <f t="shared" si="42"/>
        <v/>
      </c>
      <c r="B499" s="164" t="str">
        <f>IF(A499&gt;$A$8*12,"",VLOOKUP(A499,Lists!B494:E1094,2,FALSE))</f>
        <v/>
      </c>
      <c r="C499" s="164" t="str">
        <f>IF(A499&gt;$A$8*12,"",VLOOKUP(A499,Lists!$B$6:$D$606,3,FALSE))</f>
        <v/>
      </c>
      <c r="D499" s="184" t="str">
        <f t="shared" si="43"/>
        <v/>
      </c>
      <c r="E499" s="163" t="str">
        <f t="shared" si="44"/>
        <v/>
      </c>
      <c r="F499" s="163" t="str">
        <f t="shared" si="45"/>
        <v/>
      </c>
      <c r="G499" s="163" t="str">
        <f t="shared" si="46"/>
        <v/>
      </c>
      <c r="H499" s="163" t="str">
        <f>IF(A499&gt;$A$8*12,"",VLOOKUP(A499,Lists!B494:E1083,4,FALSE))</f>
        <v/>
      </c>
      <c r="I499" s="163" t="str">
        <f t="shared" si="47"/>
        <v/>
      </c>
    </row>
    <row r="500" spans="1:9" x14ac:dyDescent="0.25">
      <c r="A500" s="164" t="str">
        <f t="shared" si="42"/>
        <v/>
      </c>
      <c r="B500" s="164" t="str">
        <f>IF(A500&gt;$A$8*12,"",VLOOKUP(A500,Lists!B495:E1095,2,FALSE))</f>
        <v/>
      </c>
      <c r="C500" s="164" t="str">
        <f>IF(A500&gt;$A$8*12,"",VLOOKUP(A500,Lists!$B$6:$D$606,3,FALSE))</f>
        <v/>
      </c>
      <c r="D500" s="184" t="str">
        <f t="shared" si="43"/>
        <v/>
      </c>
      <c r="E500" s="163" t="str">
        <f t="shared" si="44"/>
        <v/>
      </c>
      <c r="F500" s="163" t="str">
        <f t="shared" si="45"/>
        <v/>
      </c>
      <c r="G500" s="163" t="str">
        <f t="shared" si="46"/>
        <v/>
      </c>
      <c r="H500" s="163" t="str">
        <f>IF(A500&gt;$A$8*12,"",VLOOKUP(A500,Lists!B495:E1084,4,FALSE))</f>
        <v/>
      </c>
      <c r="I500" s="163" t="str">
        <f t="shared" si="47"/>
        <v/>
      </c>
    </row>
    <row r="501" spans="1:9" x14ac:dyDescent="0.25">
      <c r="A501" s="164" t="str">
        <f t="shared" si="42"/>
        <v/>
      </c>
      <c r="B501" s="164" t="str">
        <f>IF(A501&gt;$A$8*12,"",VLOOKUP(A501,Lists!B496:E1096,2,FALSE))</f>
        <v/>
      </c>
      <c r="C501" s="164" t="str">
        <f>IF(A501&gt;$A$8*12,"",VLOOKUP(A501,Lists!$B$6:$D$606,3,FALSE))</f>
        <v/>
      </c>
      <c r="D501" s="184" t="str">
        <f t="shared" si="43"/>
        <v/>
      </c>
      <c r="E501" s="163" t="str">
        <f t="shared" si="44"/>
        <v/>
      </c>
      <c r="F501" s="163" t="str">
        <f t="shared" si="45"/>
        <v/>
      </c>
      <c r="G501" s="163" t="str">
        <f t="shared" si="46"/>
        <v/>
      </c>
      <c r="H501" s="163" t="str">
        <f>IF(A501&gt;$A$8*12,"",VLOOKUP(A501,Lists!B496:E1085,4,FALSE))</f>
        <v/>
      </c>
      <c r="I501" s="163" t="str">
        <f t="shared" si="47"/>
        <v/>
      </c>
    </row>
    <row r="502" spans="1:9" x14ac:dyDescent="0.25">
      <c r="A502" s="164" t="str">
        <f t="shared" si="42"/>
        <v/>
      </c>
      <c r="B502" s="164" t="str">
        <f>IF(A502&gt;$A$8*12,"",VLOOKUP(A502,Lists!B497:E1097,2,FALSE))</f>
        <v/>
      </c>
      <c r="C502" s="164" t="str">
        <f>IF(A502&gt;$A$8*12,"",VLOOKUP(A502,Lists!$B$6:$D$606,3,FALSE))</f>
        <v/>
      </c>
      <c r="D502" s="184" t="str">
        <f t="shared" si="43"/>
        <v/>
      </c>
      <c r="E502" s="163" t="str">
        <f t="shared" si="44"/>
        <v/>
      </c>
      <c r="F502" s="163" t="str">
        <f t="shared" si="45"/>
        <v/>
      </c>
      <c r="G502" s="163" t="str">
        <f t="shared" si="46"/>
        <v/>
      </c>
      <c r="H502" s="163" t="str">
        <f>IF(A502&gt;$A$8*12,"",VLOOKUP(A502,Lists!B497:E1086,4,FALSE))</f>
        <v/>
      </c>
      <c r="I502" s="163" t="str">
        <f t="shared" si="47"/>
        <v/>
      </c>
    </row>
    <row r="503" spans="1:9" x14ac:dyDescent="0.25">
      <c r="A503" s="164" t="str">
        <f t="shared" si="42"/>
        <v/>
      </c>
      <c r="B503" s="164" t="str">
        <f>IF(A503&gt;$A$8*12,"",VLOOKUP(A503,Lists!B498:E1098,2,FALSE))</f>
        <v/>
      </c>
      <c r="C503" s="164" t="str">
        <f>IF(A503&gt;$A$8*12,"",VLOOKUP(A503,Lists!$B$6:$D$606,3,FALSE))</f>
        <v/>
      </c>
      <c r="D503" s="184" t="str">
        <f t="shared" si="43"/>
        <v/>
      </c>
      <c r="E503" s="163" t="str">
        <f t="shared" si="44"/>
        <v/>
      </c>
      <c r="F503" s="163" t="str">
        <f t="shared" si="45"/>
        <v/>
      </c>
      <c r="G503" s="163" t="str">
        <f t="shared" si="46"/>
        <v/>
      </c>
      <c r="H503" s="163" t="str">
        <f>IF(A503&gt;$A$8*12,"",VLOOKUP(A503,Lists!B498:E1087,4,FALSE))</f>
        <v/>
      </c>
      <c r="I503" s="163" t="str">
        <f t="shared" si="47"/>
        <v/>
      </c>
    </row>
    <row r="504" spans="1:9" x14ac:dyDescent="0.25">
      <c r="A504" s="164" t="str">
        <f t="shared" si="42"/>
        <v/>
      </c>
      <c r="B504" s="164" t="str">
        <f>IF(A504&gt;$A$8*12,"",VLOOKUP(A504,Lists!B499:E1099,2,FALSE))</f>
        <v/>
      </c>
      <c r="C504" s="164" t="str">
        <f>IF(A504&gt;$A$8*12,"",VLOOKUP(A504,Lists!$B$6:$D$606,3,FALSE))</f>
        <v/>
      </c>
      <c r="D504" s="184" t="str">
        <f t="shared" si="43"/>
        <v/>
      </c>
      <c r="E504" s="163" t="str">
        <f t="shared" si="44"/>
        <v/>
      </c>
      <c r="F504" s="163" t="str">
        <f t="shared" si="45"/>
        <v/>
      </c>
      <c r="G504" s="163" t="str">
        <f t="shared" si="46"/>
        <v/>
      </c>
      <c r="H504" s="163" t="str">
        <f>IF(A504&gt;$A$8*12,"",VLOOKUP(A504,Lists!B499:E1088,4,FALSE))</f>
        <v/>
      </c>
      <c r="I504" s="163" t="str">
        <f t="shared" si="47"/>
        <v/>
      </c>
    </row>
    <row r="505" spans="1:9" x14ac:dyDescent="0.25">
      <c r="A505" s="164" t="str">
        <f t="shared" si="42"/>
        <v/>
      </c>
      <c r="B505" s="164" t="str">
        <f>IF(A505&gt;$A$8*12,"",VLOOKUP(A505,Lists!B500:E1100,2,FALSE))</f>
        <v/>
      </c>
      <c r="C505" s="164" t="str">
        <f>IF(A505&gt;$A$8*12,"",VLOOKUP(A505,Lists!$B$6:$D$606,3,FALSE))</f>
        <v/>
      </c>
      <c r="D505" s="184" t="str">
        <f t="shared" si="43"/>
        <v/>
      </c>
      <c r="E505" s="163" t="str">
        <f t="shared" si="44"/>
        <v/>
      </c>
      <c r="F505" s="163" t="str">
        <f t="shared" si="45"/>
        <v/>
      </c>
      <c r="G505" s="163" t="str">
        <f t="shared" si="46"/>
        <v/>
      </c>
      <c r="H505" s="163" t="str">
        <f>IF(A505&gt;$A$8*12,"",VLOOKUP(A505,Lists!B500:E1089,4,FALSE))</f>
        <v/>
      </c>
      <c r="I505" s="163" t="str">
        <f t="shared" si="47"/>
        <v/>
      </c>
    </row>
    <row r="506" spans="1:9" x14ac:dyDescent="0.25">
      <c r="A506" s="164" t="str">
        <f t="shared" si="42"/>
        <v/>
      </c>
      <c r="B506" s="164" t="str">
        <f>IF(A506&gt;$A$8*12,"",VLOOKUP(A506,Lists!B501:E1101,2,FALSE))</f>
        <v/>
      </c>
      <c r="C506" s="164" t="str">
        <f>IF(A506&gt;$A$8*12,"",VLOOKUP(A506,Lists!$B$6:$D$606,3,FALSE))</f>
        <v/>
      </c>
      <c r="D506" s="184" t="str">
        <f t="shared" si="43"/>
        <v/>
      </c>
      <c r="E506" s="163" t="str">
        <f t="shared" si="44"/>
        <v/>
      </c>
      <c r="F506" s="163" t="str">
        <f t="shared" si="45"/>
        <v/>
      </c>
      <c r="G506" s="163" t="str">
        <f t="shared" si="46"/>
        <v/>
      </c>
      <c r="H506" s="163" t="str">
        <f>IF(A506&gt;$A$8*12,"",VLOOKUP(A506,Lists!B501:E1090,4,FALSE))</f>
        <v/>
      </c>
      <c r="I506" s="163" t="str">
        <f t="shared" si="47"/>
        <v/>
      </c>
    </row>
    <row r="507" spans="1:9" x14ac:dyDescent="0.25">
      <c r="A507" s="164" t="str">
        <f t="shared" si="42"/>
        <v/>
      </c>
      <c r="B507" s="164" t="str">
        <f>IF(A507&gt;$A$8*12,"",VLOOKUP(A507,Lists!B502:E1102,2,FALSE))</f>
        <v/>
      </c>
      <c r="C507" s="164" t="str">
        <f>IF(A507&gt;$A$8*12,"",VLOOKUP(A507,Lists!$B$6:$D$606,3,FALSE))</f>
        <v/>
      </c>
      <c r="D507" s="184" t="str">
        <f t="shared" si="43"/>
        <v/>
      </c>
      <c r="E507" s="163" t="str">
        <f t="shared" si="44"/>
        <v/>
      </c>
      <c r="F507" s="163" t="str">
        <f t="shared" si="45"/>
        <v/>
      </c>
      <c r="G507" s="163" t="str">
        <f t="shared" si="46"/>
        <v/>
      </c>
      <c r="H507" s="163" t="str">
        <f>IF(A507&gt;$A$8*12,"",VLOOKUP(A507,Lists!B502:E1091,4,FALSE))</f>
        <v/>
      </c>
      <c r="I507" s="163" t="str">
        <f t="shared" si="47"/>
        <v/>
      </c>
    </row>
    <row r="508" spans="1:9" x14ac:dyDescent="0.25">
      <c r="A508" s="164" t="str">
        <f t="shared" si="42"/>
        <v/>
      </c>
      <c r="B508" s="164" t="str">
        <f>IF(A508&gt;$A$8*12,"",VLOOKUP(A508,Lists!B503:E1103,2,FALSE))</f>
        <v/>
      </c>
      <c r="C508" s="164" t="str">
        <f>IF(A508&gt;$A$8*12,"",VLOOKUP(A508,Lists!$B$6:$D$606,3,FALSE))</f>
        <v/>
      </c>
      <c r="D508" s="184" t="str">
        <f t="shared" si="43"/>
        <v/>
      </c>
      <c r="E508" s="163" t="str">
        <f t="shared" si="44"/>
        <v/>
      </c>
      <c r="F508" s="163" t="str">
        <f t="shared" si="45"/>
        <v/>
      </c>
      <c r="G508" s="163" t="str">
        <f t="shared" si="46"/>
        <v/>
      </c>
      <c r="H508" s="163" t="str">
        <f>IF(A508&gt;$A$8*12,"",VLOOKUP(A508,Lists!B503:E1092,4,FALSE))</f>
        <v/>
      </c>
      <c r="I508" s="163" t="str">
        <f t="shared" si="47"/>
        <v/>
      </c>
    </row>
    <row r="509" spans="1:9" x14ac:dyDescent="0.25">
      <c r="A509" s="164" t="str">
        <f t="shared" si="42"/>
        <v/>
      </c>
      <c r="B509" s="164" t="str">
        <f>IF(A509&gt;$A$8*12,"",VLOOKUP(A509,Lists!B504:E1104,2,FALSE))</f>
        <v/>
      </c>
      <c r="C509" s="164" t="str">
        <f>IF(A509&gt;$A$8*12,"",VLOOKUP(A509,Lists!$B$6:$D$606,3,FALSE))</f>
        <v/>
      </c>
      <c r="D509" s="184" t="str">
        <f t="shared" si="43"/>
        <v/>
      </c>
      <c r="E509" s="163" t="str">
        <f t="shared" si="44"/>
        <v/>
      </c>
      <c r="F509" s="163" t="str">
        <f t="shared" si="45"/>
        <v/>
      </c>
      <c r="G509" s="163" t="str">
        <f t="shared" si="46"/>
        <v/>
      </c>
      <c r="H509" s="163" t="str">
        <f>IF(A509&gt;$A$8*12,"",VLOOKUP(A509,Lists!B504:E1093,4,FALSE))</f>
        <v/>
      </c>
      <c r="I509" s="163" t="str">
        <f t="shared" si="47"/>
        <v/>
      </c>
    </row>
    <row r="510" spans="1:9" x14ac:dyDescent="0.25">
      <c r="A510" s="164" t="str">
        <f t="shared" si="42"/>
        <v/>
      </c>
      <c r="B510" s="164" t="str">
        <f>IF(A510&gt;$A$8*12,"",VLOOKUP(A510,Lists!B505:E1105,2,FALSE))</f>
        <v/>
      </c>
      <c r="C510" s="164" t="str">
        <f>IF(A510&gt;$A$8*12,"",VLOOKUP(A510,Lists!$B$6:$D$606,3,FALSE))</f>
        <v/>
      </c>
      <c r="D510" s="184" t="str">
        <f t="shared" si="43"/>
        <v/>
      </c>
      <c r="E510" s="163" t="str">
        <f t="shared" si="44"/>
        <v/>
      </c>
      <c r="F510" s="163" t="str">
        <f t="shared" si="45"/>
        <v/>
      </c>
      <c r="G510" s="163" t="str">
        <f t="shared" si="46"/>
        <v/>
      </c>
      <c r="H510" s="163" t="str">
        <f>IF(A510&gt;$A$8*12,"",VLOOKUP(A510,Lists!B505:E1094,4,FALSE))</f>
        <v/>
      </c>
      <c r="I510" s="163" t="str">
        <f t="shared" si="47"/>
        <v/>
      </c>
    </row>
    <row r="511" spans="1:9" x14ac:dyDescent="0.25">
      <c r="A511" s="164" t="str">
        <f t="shared" si="42"/>
        <v/>
      </c>
      <c r="B511" s="164" t="str">
        <f>IF(A511&gt;$A$8*12,"",VLOOKUP(A511,Lists!B506:E1106,2,FALSE))</f>
        <v/>
      </c>
      <c r="C511" s="164" t="str">
        <f>IF(A511&gt;$A$8*12,"",VLOOKUP(A511,Lists!$B$6:$D$606,3,FALSE))</f>
        <v/>
      </c>
      <c r="D511" s="184" t="str">
        <f t="shared" si="43"/>
        <v/>
      </c>
      <c r="E511" s="163" t="str">
        <f t="shared" si="44"/>
        <v/>
      </c>
      <c r="F511" s="163" t="str">
        <f t="shared" si="45"/>
        <v/>
      </c>
      <c r="G511" s="163" t="str">
        <f t="shared" si="46"/>
        <v/>
      </c>
      <c r="H511" s="163" t="str">
        <f>IF(A511&gt;$A$8*12,"",VLOOKUP(A511,Lists!B506:E1095,4,FALSE))</f>
        <v/>
      </c>
      <c r="I511" s="163" t="str">
        <f t="shared" si="47"/>
        <v/>
      </c>
    </row>
    <row r="512" spans="1:9" x14ac:dyDescent="0.25">
      <c r="A512" s="164" t="str">
        <f t="shared" si="42"/>
        <v/>
      </c>
      <c r="B512" s="164" t="str">
        <f>IF(A512&gt;$A$8*12,"",VLOOKUP(A512,Lists!B507:E1107,2,FALSE))</f>
        <v/>
      </c>
      <c r="C512" s="164" t="str">
        <f>IF(A512&gt;$A$8*12,"",VLOOKUP(A512,Lists!$B$6:$D$606,3,FALSE))</f>
        <v/>
      </c>
      <c r="D512" s="184" t="str">
        <f t="shared" si="43"/>
        <v/>
      </c>
      <c r="E512" s="163" t="str">
        <f t="shared" si="44"/>
        <v/>
      </c>
      <c r="F512" s="163" t="str">
        <f t="shared" si="45"/>
        <v/>
      </c>
      <c r="G512" s="163" t="str">
        <f t="shared" si="46"/>
        <v/>
      </c>
      <c r="H512" s="163" t="str">
        <f>IF(A512&gt;$A$8*12,"",VLOOKUP(A512,Lists!B507:E1096,4,FALSE))</f>
        <v/>
      </c>
      <c r="I512" s="163" t="str">
        <f t="shared" si="47"/>
        <v/>
      </c>
    </row>
    <row r="513" spans="1:9" x14ac:dyDescent="0.25">
      <c r="A513" s="164" t="str">
        <f t="shared" si="42"/>
        <v/>
      </c>
      <c r="B513" s="164" t="str">
        <f>IF(A513&gt;$A$8*12,"",VLOOKUP(A513,Lists!B508:E1108,2,FALSE))</f>
        <v/>
      </c>
      <c r="C513" s="164" t="str">
        <f>IF(A513&gt;$A$8*12,"",VLOOKUP(A513,Lists!$B$6:$D$606,3,FALSE))</f>
        <v/>
      </c>
      <c r="D513" s="184" t="str">
        <f t="shared" si="43"/>
        <v/>
      </c>
      <c r="E513" s="163" t="str">
        <f t="shared" si="44"/>
        <v/>
      </c>
      <c r="F513" s="163" t="str">
        <f t="shared" si="45"/>
        <v/>
      </c>
      <c r="G513" s="163" t="str">
        <f t="shared" si="46"/>
        <v/>
      </c>
      <c r="H513" s="163" t="str">
        <f>IF(A513&gt;$A$8*12,"",VLOOKUP(A513,Lists!B508:E1097,4,FALSE))</f>
        <v/>
      </c>
      <c r="I513" s="163" t="str">
        <f t="shared" si="47"/>
        <v/>
      </c>
    </row>
    <row r="514" spans="1:9" x14ac:dyDescent="0.25">
      <c r="A514" s="164" t="str">
        <f t="shared" si="42"/>
        <v/>
      </c>
      <c r="B514" s="164" t="str">
        <f>IF(A514&gt;$A$8*12,"",VLOOKUP(A514,Lists!B509:E1109,2,FALSE))</f>
        <v/>
      </c>
      <c r="C514" s="164" t="str">
        <f>IF(A514&gt;$A$8*12,"",VLOOKUP(A514,Lists!$B$6:$D$606,3,FALSE))</f>
        <v/>
      </c>
      <c r="D514" s="184" t="str">
        <f t="shared" si="43"/>
        <v/>
      </c>
      <c r="E514" s="163" t="str">
        <f t="shared" si="44"/>
        <v/>
      </c>
      <c r="F514" s="163" t="str">
        <f t="shared" si="45"/>
        <v/>
      </c>
      <c r="G514" s="163" t="str">
        <f t="shared" si="46"/>
        <v/>
      </c>
      <c r="H514" s="163" t="str">
        <f>IF(A514&gt;$A$8*12,"",VLOOKUP(A514,Lists!B509:E1098,4,FALSE))</f>
        <v/>
      </c>
      <c r="I514" s="163" t="str">
        <f t="shared" si="47"/>
        <v/>
      </c>
    </row>
    <row r="515" spans="1:9" x14ac:dyDescent="0.25">
      <c r="A515" s="164" t="str">
        <f t="shared" si="42"/>
        <v/>
      </c>
      <c r="B515" s="164" t="str">
        <f>IF(A515&gt;$A$8*12,"",VLOOKUP(A515,Lists!B510:E1110,2,FALSE))</f>
        <v/>
      </c>
      <c r="C515" s="164" t="str">
        <f>IF(A515&gt;$A$8*12,"",VLOOKUP(A515,Lists!$B$6:$D$606,3,FALSE))</f>
        <v/>
      </c>
      <c r="D515" s="184" t="str">
        <f t="shared" si="43"/>
        <v/>
      </c>
      <c r="E515" s="163" t="str">
        <f t="shared" si="44"/>
        <v/>
      </c>
      <c r="F515" s="163" t="str">
        <f t="shared" si="45"/>
        <v/>
      </c>
      <c r="G515" s="163" t="str">
        <f t="shared" si="46"/>
        <v/>
      </c>
      <c r="H515" s="163" t="str">
        <f>IF(A515&gt;$A$8*12,"",VLOOKUP(A515,Lists!B510:E1099,4,FALSE))</f>
        <v/>
      </c>
      <c r="I515" s="163" t="str">
        <f t="shared" si="47"/>
        <v/>
      </c>
    </row>
    <row r="516" spans="1:9" x14ac:dyDescent="0.25">
      <c r="A516" s="164" t="str">
        <f t="shared" si="42"/>
        <v/>
      </c>
      <c r="B516" s="164" t="str">
        <f>IF(A516&gt;$A$8*12,"",VLOOKUP(A516,Lists!B511:E1111,2,FALSE))</f>
        <v/>
      </c>
      <c r="C516" s="164" t="str">
        <f>IF(A516&gt;$A$8*12,"",VLOOKUP(A516,Lists!$B$6:$D$606,3,FALSE))</f>
        <v/>
      </c>
      <c r="D516" s="184" t="str">
        <f t="shared" si="43"/>
        <v/>
      </c>
      <c r="E516" s="163" t="str">
        <f t="shared" si="44"/>
        <v/>
      </c>
      <c r="F516" s="163" t="str">
        <f t="shared" si="45"/>
        <v/>
      </c>
      <c r="G516" s="163" t="str">
        <f t="shared" si="46"/>
        <v/>
      </c>
      <c r="H516" s="163" t="str">
        <f>IF(A516&gt;$A$8*12,"",VLOOKUP(A516,Lists!B511:E1100,4,FALSE))</f>
        <v/>
      </c>
      <c r="I516" s="163" t="str">
        <f t="shared" si="47"/>
        <v/>
      </c>
    </row>
    <row r="517" spans="1:9" x14ac:dyDescent="0.25">
      <c r="A517" s="164" t="str">
        <f t="shared" si="42"/>
        <v/>
      </c>
      <c r="B517" s="164" t="str">
        <f>IF(A517&gt;$A$8*12,"",VLOOKUP(A517,Lists!B512:E1112,2,FALSE))</f>
        <v/>
      </c>
      <c r="C517" s="164" t="str">
        <f>IF(A517&gt;$A$8*12,"",VLOOKUP(A517,Lists!$B$6:$D$606,3,FALSE))</f>
        <v/>
      </c>
      <c r="D517" s="184" t="str">
        <f t="shared" si="43"/>
        <v/>
      </c>
      <c r="E517" s="163" t="str">
        <f t="shared" si="44"/>
        <v/>
      </c>
      <c r="F517" s="163" t="str">
        <f t="shared" si="45"/>
        <v/>
      </c>
      <c r="G517" s="163" t="str">
        <f t="shared" si="46"/>
        <v/>
      </c>
      <c r="H517" s="163" t="str">
        <f>IF(A517&gt;$A$8*12,"",VLOOKUP(A517,Lists!B512:E1101,4,FALSE))</f>
        <v/>
      </c>
      <c r="I517" s="163" t="str">
        <f t="shared" si="47"/>
        <v/>
      </c>
    </row>
    <row r="518" spans="1:9" x14ac:dyDescent="0.25">
      <c r="A518" s="164" t="str">
        <f t="shared" si="42"/>
        <v/>
      </c>
      <c r="B518" s="164" t="str">
        <f>IF(A518&gt;$A$8*12,"",VLOOKUP(A518,Lists!B513:E1113,2,FALSE))</f>
        <v/>
      </c>
      <c r="C518" s="164" t="str">
        <f>IF(A518&gt;$A$8*12,"",VLOOKUP(A518,Lists!$B$6:$D$606,3,FALSE))</f>
        <v/>
      </c>
      <c r="D518" s="184" t="str">
        <f t="shared" si="43"/>
        <v/>
      </c>
      <c r="E518" s="163" t="str">
        <f t="shared" si="44"/>
        <v/>
      </c>
      <c r="F518" s="163" t="str">
        <f t="shared" si="45"/>
        <v/>
      </c>
      <c r="G518" s="163" t="str">
        <f t="shared" si="46"/>
        <v/>
      </c>
      <c r="H518" s="163" t="str">
        <f>IF(A518&gt;$A$8*12,"",VLOOKUP(A518,Lists!B513:E1102,4,FALSE))</f>
        <v/>
      </c>
      <c r="I518" s="163" t="str">
        <f t="shared" si="47"/>
        <v/>
      </c>
    </row>
    <row r="519" spans="1:9" x14ac:dyDescent="0.25">
      <c r="A519" s="164" t="str">
        <f t="shared" si="42"/>
        <v/>
      </c>
      <c r="B519" s="164" t="str">
        <f>IF(A519&gt;$A$8*12,"",VLOOKUP(A519,Lists!B514:E1114,2,FALSE))</f>
        <v/>
      </c>
      <c r="C519" s="164" t="str">
        <f>IF(A519&gt;$A$8*12,"",VLOOKUP(A519,Lists!$B$6:$D$606,3,FALSE))</f>
        <v/>
      </c>
      <c r="D519" s="184" t="str">
        <f t="shared" si="43"/>
        <v/>
      </c>
      <c r="E519" s="163" t="str">
        <f t="shared" si="44"/>
        <v/>
      </c>
      <c r="F519" s="163" t="str">
        <f t="shared" si="45"/>
        <v/>
      </c>
      <c r="G519" s="163" t="str">
        <f t="shared" si="46"/>
        <v/>
      </c>
      <c r="H519" s="163" t="str">
        <f>IF(A519&gt;$A$8*12,"",VLOOKUP(A519,Lists!B514:E1103,4,FALSE))</f>
        <v/>
      </c>
      <c r="I519" s="163" t="str">
        <f t="shared" si="47"/>
        <v/>
      </c>
    </row>
    <row r="520" spans="1:9" x14ac:dyDescent="0.25">
      <c r="A520" s="164" t="str">
        <f t="shared" si="42"/>
        <v/>
      </c>
      <c r="B520" s="164" t="str">
        <f>IF(A520&gt;$A$8*12,"",VLOOKUP(A520,Lists!B515:E1115,2,FALSE))</f>
        <v/>
      </c>
      <c r="C520" s="164" t="str">
        <f>IF(A520&gt;$A$8*12,"",VLOOKUP(A520,Lists!$B$6:$D$606,3,FALSE))</f>
        <v/>
      </c>
      <c r="D520" s="184" t="str">
        <f t="shared" si="43"/>
        <v/>
      </c>
      <c r="E520" s="163" t="str">
        <f t="shared" si="44"/>
        <v/>
      </c>
      <c r="F520" s="163" t="str">
        <f t="shared" si="45"/>
        <v/>
      </c>
      <c r="G520" s="163" t="str">
        <f t="shared" si="46"/>
        <v/>
      </c>
      <c r="H520" s="163" t="str">
        <f>IF(A520&gt;$A$8*12,"",VLOOKUP(A520,Lists!B515:E1104,4,FALSE))</f>
        <v/>
      </c>
      <c r="I520" s="163" t="str">
        <f t="shared" si="47"/>
        <v/>
      </c>
    </row>
    <row r="521" spans="1:9" x14ac:dyDescent="0.25">
      <c r="A521" s="164" t="str">
        <f t="shared" si="42"/>
        <v/>
      </c>
      <c r="B521" s="164" t="str">
        <f>IF(A521&gt;$A$8*12,"",VLOOKUP(A521,Lists!B516:E1116,2,FALSE))</f>
        <v/>
      </c>
      <c r="C521" s="164" t="str">
        <f>IF(A521&gt;$A$8*12,"",VLOOKUP(A521,Lists!$B$6:$D$606,3,FALSE))</f>
        <v/>
      </c>
      <c r="D521" s="184" t="str">
        <f t="shared" si="43"/>
        <v/>
      </c>
      <c r="E521" s="163" t="str">
        <f t="shared" si="44"/>
        <v/>
      </c>
      <c r="F521" s="163" t="str">
        <f t="shared" si="45"/>
        <v/>
      </c>
      <c r="G521" s="163" t="str">
        <f t="shared" si="46"/>
        <v/>
      </c>
      <c r="H521" s="163" t="str">
        <f>IF(A521&gt;$A$8*12,"",VLOOKUP(A521,Lists!B516:E1105,4,FALSE))</f>
        <v/>
      </c>
      <c r="I521" s="163" t="str">
        <f t="shared" si="47"/>
        <v/>
      </c>
    </row>
    <row r="522" spans="1:9" x14ac:dyDescent="0.25">
      <c r="A522" s="164" t="str">
        <f t="shared" si="42"/>
        <v/>
      </c>
      <c r="B522" s="164" t="str">
        <f>IF(A522&gt;$A$8*12,"",VLOOKUP(A522,Lists!B517:E1117,2,FALSE))</f>
        <v/>
      </c>
      <c r="C522" s="164" t="str">
        <f>IF(A522&gt;$A$8*12,"",VLOOKUP(A522,Lists!$B$6:$D$606,3,FALSE))</f>
        <v/>
      </c>
      <c r="D522" s="184" t="str">
        <f t="shared" si="43"/>
        <v/>
      </c>
      <c r="E522" s="163" t="str">
        <f t="shared" si="44"/>
        <v/>
      </c>
      <c r="F522" s="163" t="str">
        <f t="shared" si="45"/>
        <v/>
      </c>
      <c r="G522" s="163" t="str">
        <f t="shared" si="46"/>
        <v/>
      </c>
      <c r="H522" s="163" t="str">
        <f>IF(A522&gt;$A$8*12,"",VLOOKUP(A522,Lists!B517:E1106,4,FALSE))</f>
        <v/>
      </c>
      <c r="I522" s="163" t="str">
        <f t="shared" si="47"/>
        <v/>
      </c>
    </row>
    <row r="523" spans="1:9" x14ac:dyDescent="0.25">
      <c r="A523" s="164" t="str">
        <f t="shared" si="42"/>
        <v/>
      </c>
      <c r="B523" s="164" t="str">
        <f>IF(A523&gt;$A$8*12,"",VLOOKUP(A523,Lists!B518:E1118,2,FALSE))</f>
        <v/>
      </c>
      <c r="C523" s="164" t="str">
        <f>IF(A523&gt;$A$8*12,"",VLOOKUP(A523,Lists!$B$6:$D$606,3,FALSE))</f>
        <v/>
      </c>
      <c r="D523" s="184" t="str">
        <f t="shared" si="43"/>
        <v/>
      </c>
      <c r="E523" s="163" t="str">
        <f t="shared" si="44"/>
        <v/>
      </c>
      <c r="F523" s="163" t="str">
        <f t="shared" si="45"/>
        <v/>
      </c>
      <c r="G523" s="163" t="str">
        <f t="shared" si="46"/>
        <v/>
      </c>
      <c r="H523" s="163" t="str">
        <f>IF(A523&gt;$A$8*12,"",VLOOKUP(A523,Lists!B518:E1107,4,FALSE))</f>
        <v/>
      </c>
      <c r="I523" s="163" t="str">
        <f t="shared" si="47"/>
        <v/>
      </c>
    </row>
    <row r="524" spans="1:9" x14ac:dyDescent="0.25">
      <c r="A524" s="164" t="str">
        <f t="shared" ref="A524:A587" si="48">IF(A523&lt;($A$8*12),A523+1,"")</f>
        <v/>
      </c>
      <c r="B524" s="164" t="str">
        <f>IF(A524&gt;$A$8*12,"",VLOOKUP(A524,Lists!B519:E1119,2,FALSE))</f>
        <v/>
      </c>
      <c r="C524" s="164" t="str">
        <f>IF(A524&gt;$A$8*12,"",VLOOKUP(A524,Lists!$B$6:$D$606,3,FALSE))</f>
        <v/>
      </c>
      <c r="D524" s="184" t="str">
        <f t="shared" ref="D524:D587" si="49">IF(A524&gt;$A$8*12,"",D523)</f>
        <v/>
      </c>
      <c r="E524" s="163" t="str">
        <f t="shared" ref="E524:E587" si="50">IF(A524&gt;$A$8*12,"",+I523)</f>
        <v/>
      </c>
      <c r="F524" s="163" t="str">
        <f t="shared" ref="F524:F587" si="51">IF(A524&gt;$A$8*12,"",F523)</f>
        <v/>
      </c>
      <c r="G524" s="163" t="str">
        <f t="shared" ref="G524:G587" si="52">IF(A524&gt;$A$8*12,"",ROUND((+E524+F524)*D524/12,0))</f>
        <v/>
      </c>
      <c r="H524" s="163" t="str">
        <f>IF(A524&gt;$A$8*12,"",VLOOKUP(A524,Lists!B519:E1108,4,FALSE))</f>
        <v/>
      </c>
      <c r="I524" s="163" t="str">
        <f t="shared" ref="I524:I587" si="53">IF(A524&gt;$A$8*12,"",+E524+F524+G524-H524)</f>
        <v/>
      </c>
    </row>
    <row r="525" spans="1:9" x14ac:dyDescent="0.25">
      <c r="A525" s="164" t="str">
        <f t="shared" si="48"/>
        <v/>
      </c>
      <c r="B525" s="164" t="str">
        <f>IF(A525&gt;$A$8*12,"",VLOOKUP(A525,Lists!B520:E1120,2,FALSE))</f>
        <v/>
      </c>
      <c r="C525" s="164" t="str">
        <f>IF(A525&gt;$A$8*12,"",VLOOKUP(A525,Lists!$B$6:$D$606,3,FALSE))</f>
        <v/>
      </c>
      <c r="D525" s="184" t="str">
        <f t="shared" si="49"/>
        <v/>
      </c>
      <c r="E525" s="163" t="str">
        <f t="shared" si="50"/>
        <v/>
      </c>
      <c r="F525" s="163" t="str">
        <f t="shared" si="51"/>
        <v/>
      </c>
      <c r="G525" s="163" t="str">
        <f t="shared" si="52"/>
        <v/>
      </c>
      <c r="H525" s="163" t="str">
        <f>IF(A525&gt;$A$8*12,"",VLOOKUP(A525,Lists!B520:E1109,4,FALSE))</f>
        <v/>
      </c>
      <c r="I525" s="163" t="str">
        <f t="shared" si="53"/>
        <v/>
      </c>
    </row>
    <row r="526" spans="1:9" x14ac:dyDescent="0.25">
      <c r="A526" s="164" t="str">
        <f t="shared" si="48"/>
        <v/>
      </c>
      <c r="B526" s="164" t="str">
        <f>IF(A526&gt;$A$8*12,"",VLOOKUP(A526,Lists!B521:E1121,2,FALSE))</f>
        <v/>
      </c>
      <c r="C526" s="164" t="str">
        <f>IF(A526&gt;$A$8*12,"",VLOOKUP(A526,Lists!$B$6:$D$606,3,FALSE))</f>
        <v/>
      </c>
      <c r="D526" s="184" t="str">
        <f t="shared" si="49"/>
        <v/>
      </c>
      <c r="E526" s="163" t="str">
        <f t="shared" si="50"/>
        <v/>
      </c>
      <c r="F526" s="163" t="str">
        <f t="shared" si="51"/>
        <v/>
      </c>
      <c r="G526" s="163" t="str">
        <f t="shared" si="52"/>
        <v/>
      </c>
      <c r="H526" s="163" t="str">
        <f>IF(A526&gt;$A$8*12,"",VLOOKUP(A526,Lists!B521:E1110,4,FALSE))</f>
        <v/>
      </c>
      <c r="I526" s="163" t="str">
        <f t="shared" si="53"/>
        <v/>
      </c>
    </row>
    <row r="527" spans="1:9" x14ac:dyDescent="0.25">
      <c r="A527" s="164" t="str">
        <f t="shared" si="48"/>
        <v/>
      </c>
      <c r="B527" s="164" t="str">
        <f>IF(A527&gt;$A$8*12,"",VLOOKUP(A527,Lists!B522:E1122,2,FALSE))</f>
        <v/>
      </c>
      <c r="C527" s="164" t="str">
        <f>IF(A527&gt;$A$8*12,"",VLOOKUP(A527,Lists!$B$6:$D$606,3,FALSE))</f>
        <v/>
      </c>
      <c r="D527" s="184" t="str">
        <f t="shared" si="49"/>
        <v/>
      </c>
      <c r="E527" s="163" t="str">
        <f t="shared" si="50"/>
        <v/>
      </c>
      <c r="F527" s="163" t="str">
        <f t="shared" si="51"/>
        <v/>
      </c>
      <c r="G527" s="163" t="str">
        <f t="shared" si="52"/>
        <v/>
      </c>
      <c r="H527" s="163" t="str">
        <f>IF(A527&gt;$A$8*12,"",VLOOKUP(A527,Lists!B522:E1111,4,FALSE))</f>
        <v/>
      </c>
      <c r="I527" s="163" t="str">
        <f t="shared" si="53"/>
        <v/>
      </c>
    </row>
    <row r="528" spans="1:9" x14ac:dyDescent="0.25">
      <c r="A528" s="164" t="str">
        <f t="shared" si="48"/>
        <v/>
      </c>
      <c r="B528" s="164" t="str">
        <f>IF(A528&gt;$A$8*12,"",VLOOKUP(A528,Lists!B523:E1123,2,FALSE))</f>
        <v/>
      </c>
      <c r="C528" s="164" t="str">
        <f>IF(A528&gt;$A$8*12,"",VLOOKUP(A528,Lists!$B$6:$D$606,3,FALSE))</f>
        <v/>
      </c>
      <c r="D528" s="184" t="str">
        <f t="shared" si="49"/>
        <v/>
      </c>
      <c r="E528" s="163" t="str">
        <f t="shared" si="50"/>
        <v/>
      </c>
      <c r="F528" s="163" t="str">
        <f t="shared" si="51"/>
        <v/>
      </c>
      <c r="G528" s="163" t="str">
        <f t="shared" si="52"/>
        <v/>
      </c>
      <c r="H528" s="163" t="str">
        <f>IF(A528&gt;$A$8*12,"",VLOOKUP(A528,Lists!B523:E1112,4,FALSE))</f>
        <v/>
      </c>
      <c r="I528" s="163" t="str">
        <f t="shared" si="53"/>
        <v/>
      </c>
    </row>
    <row r="529" spans="1:9" x14ac:dyDescent="0.25">
      <c r="A529" s="164" t="str">
        <f t="shared" si="48"/>
        <v/>
      </c>
      <c r="B529" s="164" t="str">
        <f>IF(A529&gt;$A$8*12,"",VLOOKUP(A529,Lists!B524:E1124,2,FALSE))</f>
        <v/>
      </c>
      <c r="C529" s="164" t="str">
        <f>IF(A529&gt;$A$8*12,"",VLOOKUP(A529,Lists!$B$6:$D$606,3,FALSE))</f>
        <v/>
      </c>
      <c r="D529" s="184" t="str">
        <f t="shared" si="49"/>
        <v/>
      </c>
      <c r="E529" s="163" t="str">
        <f t="shared" si="50"/>
        <v/>
      </c>
      <c r="F529" s="163" t="str">
        <f t="shared" si="51"/>
        <v/>
      </c>
      <c r="G529" s="163" t="str">
        <f t="shared" si="52"/>
        <v/>
      </c>
      <c r="H529" s="163" t="str">
        <f>IF(A529&gt;$A$8*12,"",VLOOKUP(A529,Lists!B524:E1113,4,FALSE))</f>
        <v/>
      </c>
      <c r="I529" s="163" t="str">
        <f t="shared" si="53"/>
        <v/>
      </c>
    </row>
    <row r="530" spans="1:9" x14ac:dyDescent="0.25">
      <c r="A530" s="164" t="str">
        <f t="shared" si="48"/>
        <v/>
      </c>
      <c r="B530" s="164" t="str">
        <f>IF(A530&gt;$A$8*12,"",VLOOKUP(A530,Lists!B525:E1125,2,FALSE))</f>
        <v/>
      </c>
      <c r="C530" s="164" t="str">
        <f>IF(A530&gt;$A$8*12,"",VLOOKUP(A530,Lists!$B$6:$D$606,3,FALSE))</f>
        <v/>
      </c>
      <c r="D530" s="184" t="str">
        <f t="shared" si="49"/>
        <v/>
      </c>
      <c r="E530" s="163" t="str">
        <f t="shared" si="50"/>
        <v/>
      </c>
      <c r="F530" s="163" t="str">
        <f t="shared" si="51"/>
        <v/>
      </c>
      <c r="G530" s="163" t="str">
        <f t="shared" si="52"/>
        <v/>
      </c>
      <c r="H530" s="163" t="str">
        <f>IF(A530&gt;$A$8*12,"",VLOOKUP(A530,Lists!B525:E1114,4,FALSE))</f>
        <v/>
      </c>
      <c r="I530" s="163" t="str">
        <f t="shared" si="53"/>
        <v/>
      </c>
    </row>
    <row r="531" spans="1:9" x14ac:dyDescent="0.25">
      <c r="A531" s="164" t="str">
        <f t="shared" si="48"/>
        <v/>
      </c>
      <c r="B531" s="164" t="str">
        <f>IF(A531&gt;$A$8*12,"",VLOOKUP(A531,Lists!B526:E1126,2,FALSE))</f>
        <v/>
      </c>
      <c r="C531" s="164" t="str">
        <f>IF(A531&gt;$A$8*12,"",VLOOKUP(A531,Lists!$B$6:$D$606,3,FALSE))</f>
        <v/>
      </c>
      <c r="D531" s="184" t="str">
        <f t="shared" si="49"/>
        <v/>
      </c>
      <c r="E531" s="163" t="str">
        <f t="shared" si="50"/>
        <v/>
      </c>
      <c r="F531" s="163" t="str">
        <f t="shared" si="51"/>
        <v/>
      </c>
      <c r="G531" s="163" t="str">
        <f t="shared" si="52"/>
        <v/>
      </c>
      <c r="H531" s="163" t="str">
        <f>IF(A531&gt;$A$8*12,"",VLOOKUP(A531,Lists!B526:E1115,4,FALSE))</f>
        <v/>
      </c>
      <c r="I531" s="163" t="str">
        <f t="shared" si="53"/>
        <v/>
      </c>
    </row>
    <row r="532" spans="1:9" x14ac:dyDescent="0.25">
      <c r="A532" s="164" t="str">
        <f t="shared" si="48"/>
        <v/>
      </c>
      <c r="B532" s="164" t="str">
        <f>IF(A532&gt;$A$8*12,"",VLOOKUP(A532,Lists!B527:E1127,2,FALSE))</f>
        <v/>
      </c>
      <c r="C532" s="164" t="str">
        <f>IF(A532&gt;$A$8*12,"",VLOOKUP(A532,Lists!$B$6:$D$606,3,FALSE))</f>
        <v/>
      </c>
      <c r="D532" s="184" t="str">
        <f t="shared" si="49"/>
        <v/>
      </c>
      <c r="E532" s="163" t="str">
        <f t="shared" si="50"/>
        <v/>
      </c>
      <c r="F532" s="163" t="str">
        <f t="shared" si="51"/>
        <v/>
      </c>
      <c r="G532" s="163" t="str">
        <f t="shared" si="52"/>
        <v/>
      </c>
      <c r="H532" s="163" t="str">
        <f>IF(A532&gt;$A$8*12,"",VLOOKUP(A532,Lists!B527:E1116,4,FALSE))</f>
        <v/>
      </c>
      <c r="I532" s="163" t="str">
        <f t="shared" si="53"/>
        <v/>
      </c>
    </row>
    <row r="533" spans="1:9" x14ac:dyDescent="0.25">
      <c r="A533" s="164" t="str">
        <f t="shared" si="48"/>
        <v/>
      </c>
      <c r="B533" s="164" t="str">
        <f>IF(A533&gt;$A$8*12,"",VLOOKUP(A533,Lists!B528:E1128,2,FALSE))</f>
        <v/>
      </c>
      <c r="C533" s="164" t="str">
        <f>IF(A533&gt;$A$8*12,"",VLOOKUP(A533,Lists!$B$6:$D$606,3,FALSE))</f>
        <v/>
      </c>
      <c r="D533" s="184" t="str">
        <f t="shared" si="49"/>
        <v/>
      </c>
      <c r="E533" s="163" t="str">
        <f t="shared" si="50"/>
        <v/>
      </c>
      <c r="F533" s="163" t="str">
        <f t="shared" si="51"/>
        <v/>
      </c>
      <c r="G533" s="163" t="str">
        <f t="shared" si="52"/>
        <v/>
      </c>
      <c r="H533" s="163" t="str">
        <f>IF(A533&gt;$A$8*12,"",VLOOKUP(A533,Lists!B528:E1117,4,FALSE))</f>
        <v/>
      </c>
      <c r="I533" s="163" t="str">
        <f t="shared" si="53"/>
        <v/>
      </c>
    </row>
    <row r="534" spans="1:9" x14ac:dyDescent="0.25">
      <c r="A534" s="164" t="str">
        <f t="shared" si="48"/>
        <v/>
      </c>
      <c r="B534" s="164" t="str">
        <f>IF(A534&gt;$A$8*12,"",VLOOKUP(A534,Lists!B529:E1129,2,FALSE))</f>
        <v/>
      </c>
      <c r="C534" s="164" t="str">
        <f>IF(A534&gt;$A$8*12,"",VLOOKUP(A534,Lists!$B$6:$D$606,3,FALSE))</f>
        <v/>
      </c>
      <c r="D534" s="184" t="str">
        <f t="shared" si="49"/>
        <v/>
      </c>
      <c r="E534" s="163" t="str">
        <f t="shared" si="50"/>
        <v/>
      </c>
      <c r="F534" s="163" t="str">
        <f t="shared" si="51"/>
        <v/>
      </c>
      <c r="G534" s="163" t="str">
        <f t="shared" si="52"/>
        <v/>
      </c>
      <c r="H534" s="163" t="str">
        <f>IF(A534&gt;$A$8*12,"",VLOOKUP(A534,Lists!B529:E1118,4,FALSE))</f>
        <v/>
      </c>
      <c r="I534" s="163" t="str">
        <f t="shared" si="53"/>
        <v/>
      </c>
    </row>
    <row r="535" spans="1:9" x14ac:dyDescent="0.25">
      <c r="A535" s="164" t="str">
        <f t="shared" si="48"/>
        <v/>
      </c>
      <c r="B535" s="164" t="str">
        <f>IF(A535&gt;$A$8*12,"",VLOOKUP(A535,Lists!B530:E1130,2,FALSE))</f>
        <v/>
      </c>
      <c r="C535" s="164" t="str">
        <f>IF(A535&gt;$A$8*12,"",VLOOKUP(A535,Lists!$B$6:$D$606,3,FALSE))</f>
        <v/>
      </c>
      <c r="D535" s="184" t="str">
        <f t="shared" si="49"/>
        <v/>
      </c>
      <c r="E535" s="163" t="str">
        <f t="shared" si="50"/>
        <v/>
      </c>
      <c r="F535" s="163" t="str">
        <f t="shared" si="51"/>
        <v/>
      </c>
      <c r="G535" s="163" t="str">
        <f t="shared" si="52"/>
        <v/>
      </c>
      <c r="H535" s="163" t="str">
        <f>IF(A535&gt;$A$8*12,"",VLOOKUP(A535,Lists!B530:E1119,4,FALSE))</f>
        <v/>
      </c>
      <c r="I535" s="163" t="str">
        <f t="shared" si="53"/>
        <v/>
      </c>
    </row>
    <row r="536" spans="1:9" x14ac:dyDescent="0.25">
      <c r="A536" s="164" t="str">
        <f t="shared" si="48"/>
        <v/>
      </c>
      <c r="B536" s="164" t="str">
        <f>IF(A536&gt;$A$8*12,"",VLOOKUP(A536,Lists!B531:E1131,2,FALSE))</f>
        <v/>
      </c>
      <c r="C536" s="164" t="str">
        <f>IF(A536&gt;$A$8*12,"",VLOOKUP(A536,Lists!$B$6:$D$606,3,FALSE))</f>
        <v/>
      </c>
      <c r="D536" s="184" t="str">
        <f t="shared" si="49"/>
        <v/>
      </c>
      <c r="E536" s="163" t="str">
        <f t="shared" si="50"/>
        <v/>
      </c>
      <c r="F536" s="163" t="str">
        <f t="shared" si="51"/>
        <v/>
      </c>
      <c r="G536" s="163" t="str">
        <f t="shared" si="52"/>
        <v/>
      </c>
      <c r="H536" s="163" t="str">
        <f>IF(A536&gt;$A$8*12,"",VLOOKUP(A536,Lists!B531:E1120,4,FALSE))</f>
        <v/>
      </c>
      <c r="I536" s="163" t="str">
        <f t="shared" si="53"/>
        <v/>
      </c>
    </row>
    <row r="537" spans="1:9" x14ac:dyDescent="0.25">
      <c r="A537" s="164" t="str">
        <f t="shared" si="48"/>
        <v/>
      </c>
      <c r="B537" s="164" t="str">
        <f>IF(A537&gt;$A$8*12,"",VLOOKUP(A537,Lists!B532:E1132,2,FALSE))</f>
        <v/>
      </c>
      <c r="C537" s="164" t="str">
        <f>IF(A537&gt;$A$8*12,"",VLOOKUP(A537,Lists!$B$6:$D$606,3,FALSE))</f>
        <v/>
      </c>
      <c r="D537" s="184" t="str">
        <f t="shared" si="49"/>
        <v/>
      </c>
      <c r="E537" s="163" t="str">
        <f t="shared" si="50"/>
        <v/>
      </c>
      <c r="F537" s="163" t="str">
        <f t="shared" si="51"/>
        <v/>
      </c>
      <c r="G537" s="163" t="str">
        <f t="shared" si="52"/>
        <v/>
      </c>
      <c r="H537" s="163" t="str">
        <f>IF(A537&gt;$A$8*12,"",VLOOKUP(A537,Lists!B532:E1121,4,FALSE))</f>
        <v/>
      </c>
      <c r="I537" s="163" t="str">
        <f t="shared" si="53"/>
        <v/>
      </c>
    </row>
    <row r="538" spans="1:9" x14ac:dyDescent="0.25">
      <c r="A538" s="164" t="str">
        <f t="shared" si="48"/>
        <v/>
      </c>
      <c r="B538" s="164" t="str">
        <f>IF(A538&gt;$A$8*12,"",VLOOKUP(A538,Lists!B533:E1133,2,FALSE))</f>
        <v/>
      </c>
      <c r="C538" s="164" t="str">
        <f>IF(A538&gt;$A$8*12,"",VLOOKUP(A538,Lists!$B$6:$D$606,3,FALSE))</f>
        <v/>
      </c>
      <c r="D538" s="184" t="str">
        <f t="shared" si="49"/>
        <v/>
      </c>
      <c r="E538" s="163" t="str">
        <f t="shared" si="50"/>
        <v/>
      </c>
      <c r="F538" s="163" t="str">
        <f t="shared" si="51"/>
        <v/>
      </c>
      <c r="G538" s="163" t="str">
        <f t="shared" si="52"/>
        <v/>
      </c>
      <c r="H538" s="163" t="str">
        <f>IF(A538&gt;$A$8*12,"",VLOOKUP(A538,Lists!B533:E1122,4,FALSE))</f>
        <v/>
      </c>
      <c r="I538" s="163" t="str">
        <f t="shared" si="53"/>
        <v/>
      </c>
    </row>
    <row r="539" spans="1:9" x14ac:dyDescent="0.25">
      <c r="A539" s="164" t="str">
        <f t="shared" si="48"/>
        <v/>
      </c>
      <c r="B539" s="164" t="str">
        <f>IF(A539&gt;$A$8*12,"",VLOOKUP(A539,Lists!B534:E1134,2,FALSE))</f>
        <v/>
      </c>
      <c r="C539" s="164" t="str">
        <f>IF(A539&gt;$A$8*12,"",VLOOKUP(A539,Lists!$B$6:$D$606,3,FALSE))</f>
        <v/>
      </c>
      <c r="D539" s="184" t="str">
        <f t="shared" si="49"/>
        <v/>
      </c>
      <c r="E539" s="163" t="str">
        <f t="shared" si="50"/>
        <v/>
      </c>
      <c r="F539" s="163" t="str">
        <f t="shared" si="51"/>
        <v/>
      </c>
      <c r="G539" s="163" t="str">
        <f t="shared" si="52"/>
        <v/>
      </c>
      <c r="H539" s="163" t="str">
        <f>IF(A539&gt;$A$8*12,"",VLOOKUP(A539,Lists!B534:E1123,4,FALSE))</f>
        <v/>
      </c>
      <c r="I539" s="163" t="str">
        <f t="shared" si="53"/>
        <v/>
      </c>
    </row>
    <row r="540" spans="1:9" x14ac:dyDescent="0.25">
      <c r="A540" s="164" t="str">
        <f t="shared" si="48"/>
        <v/>
      </c>
      <c r="B540" s="164" t="str">
        <f>IF(A540&gt;$A$8*12,"",VLOOKUP(A540,Lists!B535:E1135,2,FALSE))</f>
        <v/>
      </c>
      <c r="C540" s="164" t="str">
        <f>IF(A540&gt;$A$8*12,"",VLOOKUP(A540,Lists!$B$6:$D$606,3,FALSE))</f>
        <v/>
      </c>
      <c r="D540" s="184" t="str">
        <f t="shared" si="49"/>
        <v/>
      </c>
      <c r="E540" s="163" t="str">
        <f t="shared" si="50"/>
        <v/>
      </c>
      <c r="F540" s="163" t="str">
        <f t="shared" si="51"/>
        <v/>
      </c>
      <c r="G540" s="163" t="str">
        <f t="shared" si="52"/>
        <v/>
      </c>
      <c r="H540" s="163" t="str">
        <f>IF(A540&gt;$A$8*12,"",VLOOKUP(A540,Lists!B535:E1124,4,FALSE))</f>
        <v/>
      </c>
      <c r="I540" s="163" t="str">
        <f t="shared" si="53"/>
        <v/>
      </c>
    </row>
    <row r="541" spans="1:9" x14ac:dyDescent="0.25">
      <c r="A541" s="164" t="str">
        <f t="shared" si="48"/>
        <v/>
      </c>
      <c r="B541" s="164" t="str">
        <f>IF(A541&gt;$A$8*12,"",VLOOKUP(A541,Lists!B536:E1136,2,FALSE))</f>
        <v/>
      </c>
      <c r="C541" s="164" t="str">
        <f>IF(A541&gt;$A$8*12,"",VLOOKUP(A541,Lists!$B$6:$D$606,3,FALSE))</f>
        <v/>
      </c>
      <c r="D541" s="184" t="str">
        <f t="shared" si="49"/>
        <v/>
      </c>
      <c r="E541" s="163" t="str">
        <f t="shared" si="50"/>
        <v/>
      </c>
      <c r="F541" s="163" t="str">
        <f t="shared" si="51"/>
        <v/>
      </c>
      <c r="G541" s="163" t="str">
        <f t="shared" si="52"/>
        <v/>
      </c>
      <c r="H541" s="163" t="str">
        <f>IF(A541&gt;$A$8*12,"",VLOOKUP(A541,Lists!B536:E1125,4,FALSE))</f>
        <v/>
      </c>
      <c r="I541" s="163" t="str">
        <f t="shared" si="53"/>
        <v/>
      </c>
    </row>
    <row r="542" spans="1:9" x14ac:dyDescent="0.25">
      <c r="A542" s="164" t="str">
        <f t="shared" si="48"/>
        <v/>
      </c>
      <c r="B542" s="164" t="str">
        <f>IF(A542&gt;$A$8*12,"",VLOOKUP(A542,Lists!B537:E1137,2,FALSE))</f>
        <v/>
      </c>
      <c r="C542" s="164" t="str">
        <f>IF(A542&gt;$A$8*12,"",VLOOKUP(A542,Lists!$B$6:$D$606,3,FALSE))</f>
        <v/>
      </c>
      <c r="D542" s="184" t="str">
        <f t="shared" si="49"/>
        <v/>
      </c>
      <c r="E542" s="163" t="str">
        <f t="shared" si="50"/>
        <v/>
      </c>
      <c r="F542" s="163" t="str">
        <f t="shared" si="51"/>
        <v/>
      </c>
      <c r="G542" s="163" t="str">
        <f t="shared" si="52"/>
        <v/>
      </c>
      <c r="H542" s="163" t="str">
        <f>IF(A542&gt;$A$8*12,"",VLOOKUP(A542,Lists!B537:E1126,4,FALSE))</f>
        <v/>
      </c>
      <c r="I542" s="163" t="str">
        <f t="shared" si="53"/>
        <v/>
      </c>
    </row>
    <row r="543" spans="1:9" x14ac:dyDescent="0.25">
      <c r="A543" s="164" t="str">
        <f t="shared" si="48"/>
        <v/>
      </c>
      <c r="B543" s="164" t="str">
        <f>IF(A543&gt;$A$8*12,"",VLOOKUP(A543,Lists!B538:E1138,2,FALSE))</f>
        <v/>
      </c>
      <c r="C543" s="164" t="str">
        <f>IF(A543&gt;$A$8*12,"",VLOOKUP(A543,Lists!$B$6:$D$606,3,FALSE))</f>
        <v/>
      </c>
      <c r="D543" s="184" t="str">
        <f t="shared" si="49"/>
        <v/>
      </c>
      <c r="E543" s="163" t="str">
        <f t="shared" si="50"/>
        <v/>
      </c>
      <c r="F543" s="163" t="str">
        <f t="shared" si="51"/>
        <v/>
      </c>
      <c r="G543" s="163" t="str">
        <f t="shared" si="52"/>
        <v/>
      </c>
      <c r="H543" s="163" t="str">
        <f>IF(A543&gt;$A$8*12,"",VLOOKUP(A543,Lists!B538:E1127,4,FALSE))</f>
        <v/>
      </c>
      <c r="I543" s="163" t="str">
        <f t="shared" si="53"/>
        <v/>
      </c>
    </row>
    <row r="544" spans="1:9" x14ac:dyDescent="0.25">
      <c r="A544" s="164" t="str">
        <f t="shared" si="48"/>
        <v/>
      </c>
      <c r="B544" s="164" t="str">
        <f>IF(A544&gt;$A$8*12,"",VLOOKUP(A544,Lists!B539:E1139,2,FALSE))</f>
        <v/>
      </c>
      <c r="C544" s="164" t="str">
        <f>IF(A544&gt;$A$8*12,"",VLOOKUP(A544,Lists!$B$6:$D$606,3,FALSE))</f>
        <v/>
      </c>
      <c r="D544" s="184" t="str">
        <f t="shared" si="49"/>
        <v/>
      </c>
      <c r="E544" s="163" t="str">
        <f t="shared" si="50"/>
        <v/>
      </c>
      <c r="F544" s="163" t="str">
        <f t="shared" si="51"/>
        <v/>
      </c>
      <c r="G544" s="163" t="str">
        <f t="shared" si="52"/>
        <v/>
      </c>
      <c r="H544" s="163" t="str">
        <f>IF(A544&gt;$A$8*12,"",VLOOKUP(A544,Lists!B539:E1128,4,FALSE))</f>
        <v/>
      </c>
      <c r="I544" s="163" t="str">
        <f t="shared" si="53"/>
        <v/>
      </c>
    </row>
    <row r="545" spans="1:9" x14ac:dyDescent="0.25">
      <c r="A545" s="164" t="str">
        <f t="shared" si="48"/>
        <v/>
      </c>
      <c r="B545" s="164" t="str">
        <f>IF(A545&gt;$A$8*12,"",VLOOKUP(A545,Lists!B540:E1140,2,FALSE))</f>
        <v/>
      </c>
      <c r="C545" s="164" t="str">
        <f>IF(A545&gt;$A$8*12,"",VLOOKUP(A545,Lists!$B$6:$D$606,3,FALSE))</f>
        <v/>
      </c>
      <c r="D545" s="184" t="str">
        <f t="shared" si="49"/>
        <v/>
      </c>
      <c r="E545" s="163" t="str">
        <f t="shared" si="50"/>
        <v/>
      </c>
      <c r="F545" s="163" t="str">
        <f t="shared" si="51"/>
        <v/>
      </c>
      <c r="G545" s="163" t="str">
        <f t="shared" si="52"/>
        <v/>
      </c>
      <c r="H545" s="163" t="str">
        <f>IF(A545&gt;$A$8*12,"",VLOOKUP(A545,Lists!B540:E1129,4,FALSE))</f>
        <v/>
      </c>
      <c r="I545" s="163" t="str">
        <f t="shared" si="53"/>
        <v/>
      </c>
    </row>
    <row r="546" spans="1:9" x14ac:dyDescent="0.25">
      <c r="A546" s="164" t="str">
        <f t="shared" si="48"/>
        <v/>
      </c>
      <c r="B546" s="164" t="str">
        <f>IF(A546&gt;$A$8*12,"",VLOOKUP(A546,Lists!B541:E1141,2,FALSE))</f>
        <v/>
      </c>
      <c r="C546" s="164" t="str">
        <f>IF(A546&gt;$A$8*12,"",VLOOKUP(A546,Lists!$B$6:$D$606,3,FALSE))</f>
        <v/>
      </c>
      <c r="D546" s="184" t="str">
        <f t="shared" si="49"/>
        <v/>
      </c>
      <c r="E546" s="163" t="str">
        <f t="shared" si="50"/>
        <v/>
      </c>
      <c r="F546" s="163" t="str">
        <f t="shared" si="51"/>
        <v/>
      </c>
      <c r="G546" s="163" t="str">
        <f t="shared" si="52"/>
        <v/>
      </c>
      <c r="H546" s="163" t="str">
        <f>IF(A546&gt;$A$8*12,"",VLOOKUP(A546,Lists!B541:E1130,4,FALSE))</f>
        <v/>
      </c>
      <c r="I546" s="163" t="str">
        <f t="shared" si="53"/>
        <v/>
      </c>
    </row>
    <row r="547" spans="1:9" x14ac:dyDescent="0.25">
      <c r="A547" s="164" t="str">
        <f t="shared" si="48"/>
        <v/>
      </c>
      <c r="B547" s="164" t="str">
        <f>IF(A547&gt;$A$8*12,"",VLOOKUP(A547,Lists!B542:E1142,2,FALSE))</f>
        <v/>
      </c>
      <c r="C547" s="164" t="str">
        <f>IF(A547&gt;$A$8*12,"",VLOOKUP(A547,Lists!$B$6:$D$606,3,FALSE))</f>
        <v/>
      </c>
      <c r="D547" s="184" t="str">
        <f t="shared" si="49"/>
        <v/>
      </c>
      <c r="E547" s="163" t="str">
        <f t="shared" si="50"/>
        <v/>
      </c>
      <c r="F547" s="163" t="str">
        <f t="shared" si="51"/>
        <v/>
      </c>
      <c r="G547" s="163" t="str">
        <f t="shared" si="52"/>
        <v/>
      </c>
      <c r="H547" s="163" t="str">
        <f>IF(A547&gt;$A$8*12,"",VLOOKUP(A547,Lists!B542:E1131,4,FALSE))</f>
        <v/>
      </c>
      <c r="I547" s="163" t="str">
        <f t="shared" si="53"/>
        <v/>
      </c>
    </row>
    <row r="548" spans="1:9" x14ac:dyDescent="0.25">
      <c r="A548" s="164" t="str">
        <f t="shared" si="48"/>
        <v/>
      </c>
      <c r="B548" s="164" t="str">
        <f>IF(A548&gt;$A$8*12,"",VLOOKUP(A548,Lists!B543:E1143,2,FALSE))</f>
        <v/>
      </c>
      <c r="C548" s="164" t="str">
        <f>IF(A548&gt;$A$8*12,"",VLOOKUP(A548,Lists!$B$6:$D$606,3,FALSE))</f>
        <v/>
      </c>
      <c r="D548" s="184" t="str">
        <f t="shared" si="49"/>
        <v/>
      </c>
      <c r="E548" s="163" t="str">
        <f t="shared" si="50"/>
        <v/>
      </c>
      <c r="F548" s="163" t="str">
        <f t="shared" si="51"/>
        <v/>
      </c>
      <c r="G548" s="163" t="str">
        <f t="shared" si="52"/>
        <v/>
      </c>
      <c r="H548" s="163" t="str">
        <f>IF(A548&gt;$A$8*12,"",VLOOKUP(A548,Lists!B543:E1132,4,FALSE))</f>
        <v/>
      </c>
      <c r="I548" s="163" t="str">
        <f t="shared" si="53"/>
        <v/>
      </c>
    </row>
    <row r="549" spans="1:9" x14ac:dyDescent="0.25">
      <c r="A549" s="164" t="str">
        <f t="shared" si="48"/>
        <v/>
      </c>
      <c r="B549" s="164" t="str">
        <f>IF(A549&gt;$A$8*12,"",VLOOKUP(A549,Lists!B544:E1144,2,FALSE))</f>
        <v/>
      </c>
      <c r="C549" s="164" t="str">
        <f>IF(A549&gt;$A$8*12,"",VLOOKUP(A549,Lists!$B$6:$D$606,3,FALSE))</f>
        <v/>
      </c>
      <c r="D549" s="184" t="str">
        <f t="shared" si="49"/>
        <v/>
      </c>
      <c r="E549" s="163" t="str">
        <f t="shared" si="50"/>
        <v/>
      </c>
      <c r="F549" s="163" t="str">
        <f t="shared" si="51"/>
        <v/>
      </c>
      <c r="G549" s="163" t="str">
        <f t="shared" si="52"/>
        <v/>
      </c>
      <c r="H549" s="163" t="str">
        <f>IF(A549&gt;$A$8*12,"",VLOOKUP(A549,Lists!B544:E1133,4,FALSE))</f>
        <v/>
      </c>
      <c r="I549" s="163" t="str">
        <f t="shared" si="53"/>
        <v/>
      </c>
    </row>
    <row r="550" spans="1:9" x14ac:dyDescent="0.25">
      <c r="A550" s="164" t="str">
        <f t="shared" si="48"/>
        <v/>
      </c>
      <c r="B550" s="164" t="str">
        <f>IF(A550&gt;$A$8*12,"",VLOOKUP(A550,Lists!B545:E1145,2,FALSE))</f>
        <v/>
      </c>
      <c r="C550" s="164" t="str">
        <f>IF(A550&gt;$A$8*12,"",VLOOKUP(A550,Lists!$B$6:$D$606,3,FALSE))</f>
        <v/>
      </c>
      <c r="D550" s="184" t="str">
        <f t="shared" si="49"/>
        <v/>
      </c>
      <c r="E550" s="163" t="str">
        <f t="shared" si="50"/>
        <v/>
      </c>
      <c r="F550" s="163" t="str">
        <f t="shared" si="51"/>
        <v/>
      </c>
      <c r="G550" s="163" t="str">
        <f t="shared" si="52"/>
        <v/>
      </c>
      <c r="H550" s="163" t="str">
        <f>IF(A550&gt;$A$8*12,"",VLOOKUP(A550,Lists!B545:E1134,4,FALSE))</f>
        <v/>
      </c>
      <c r="I550" s="163" t="str">
        <f t="shared" si="53"/>
        <v/>
      </c>
    </row>
    <row r="551" spans="1:9" x14ac:dyDescent="0.25">
      <c r="A551" s="164" t="str">
        <f t="shared" si="48"/>
        <v/>
      </c>
      <c r="B551" s="164" t="str">
        <f>IF(A551&gt;$A$8*12,"",VLOOKUP(A551,Lists!B546:E1146,2,FALSE))</f>
        <v/>
      </c>
      <c r="C551" s="164" t="str">
        <f>IF(A551&gt;$A$8*12,"",VLOOKUP(A551,Lists!$B$6:$D$606,3,FALSE))</f>
        <v/>
      </c>
      <c r="D551" s="184" t="str">
        <f t="shared" si="49"/>
        <v/>
      </c>
      <c r="E551" s="163" t="str">
        <f t="shared" si="50"/>
        <v/>
      </c>
      <c r="F551" s="163" t="str">
        <f t="shared" si="51"/>
        <v/>
      </c>
      <c r="G551" s="163" t="str">
        <f t="shared" si="52"/>
        <v/>
      </c>
      <c r="H551" s="163" t="str">
        <f>IF(A551&gt;$A$8*12,"",VLOOKUP(A551,Lists!B546:E1135,4,FALSE))</f>
        <v/>
      </c>
      <c r="I551" s="163" t="str">
        <f t="shared" si="53"/>
        <v/>
      </c>
    </row>
    <row r="552" spans="1:9" x14ac:dyDescent="0.25">
      <c r="A552" s="164" t="str">
        <f t="shared" si="48"/>
        <v/>
      </c>
      <c r="B552" s="164" t="str">
        <f>IF(A552&gt;$A$8*12,"",VLOOKUP(A552,Lists!B547:E1147,2,FALSE))</f>
        <v/>
      </c>
      <c r="C552" s="164" t="str">
        <f>IF(A552&gt;$A$8*12,"",VLOOKUP(A552,Lists!$B$6:$D$606,3,FALSE))</f>
        <v/>
      </c>
      <c r="D552" s="184" t="str">
        <f t="shared" si="49"/>
        <v/>
      </c>
      <c r="E552" s="163" t="str">
        <f t="shared" si="50"/>
        <v/>
      </c>
      <c r="F552" s="163" t="str">
        <f t="shared" si="51"/>
        <v/>
      </c>
      <c r="G552" s="163" t="str">
        <f t="shared" si="52"/>
        <v/>
      </c>
      <c r="H552" s="163" t="str">
        <f>IF(A552&gt;$A$8*12,"",VLOOKUP(A552,Lists!B547:E1136,4,FALSE))</f>
        <v/>
      </c>
      <c r="I552" s="163" t="str">
        <f t="shared" si="53"/>
        <v/>
      </c>
    </row>
    <row r="553" spans="1:9" x14ac:dyDescent="0.25">
      <c r="A553" s="164" t="str">
        <f t="shared" si="48"/>
        <v/>
      </c>
      <c r="B553" s="164" t="str">
        <f>IF(A553&gt;$A$8*12,"",VLOOKUP(A553,Lists!B548:E1148,2,FALSE))</f>
        <v/>
      </c>
      <c r="C553" s="164" t="str">
        <f>IF(A553&gt;$A$8*12,"",VLOOKUP(A553,Lists!$B$6:$D$606,3,FALSE))</f>
        <v/>
      </c>
      <c r="D553" s="184" t="str">
        <f t="shared" si="49"/>
        <v/>
      </c>
      <c r="E553" s="163" t="str">
        <f t="shared" si="50"/>
        <v/>
      </c>
      <c r="F553" s="163" t="str">
        <f t="shared" si="51"/>
        <v/>
      </c>
      <c r="G553" s="163" t="str">
        <f t="shared" si="52"/>
        <v/>
      </c>
      <c r="H553" s="163" t="str">
        <f>IF(A553&gt;$A$8*12,"",VLOOKUP(A553,Lists!B548:E1137,4,FALSE))</f>
        <v/>
      </c>
      <c r="I553" s="163" t="str">
        <f t="shared" si="53"/>
        <v/>
      </c>
    </row>
    <row r="554" spans="1:9" x14ac:dyDescent="0.25">
      <c r="A554" s="164" t="str">
        <f t="shared" si="48"/>
        <v/>
      </c>
      <c r="B554" s="164" t="str">
        <f>IF(A554&gt;$A$8*12,"",VLOOKUP(A554,Lists!B549:E1149,2,FALSE))</f>
        <v/>
      </c>
      <c r="C554" s="164" t="str">
        <f>IF(A554&gt;$A$8*12,"",VLOOKUP(A554,Lists!$B$6:$D$606,3,FALSE))</f>
        <v/>
      </c>
      <c r="D554" s="184" t="str">
        <f t="shared" si="49"/>
        <v/>
      </c>
      <c r="E554" s="163" t="str">
        <f t="shared" si="50"/>
        <v/>
      </c>
      <c r="F554" s="163" t="str">
        <f t="shared" si="51"/>
        <v/>
      </c>
      <c r="G554" s="163" t="str">
        <f t="shared" si="52"/>
        <v/>
      </c>
      <c r="H554" s="163" t="str">
        <f>IF(A554&gt;$A$8*12,"",VLOOKUP(A554,Lists!B549:E1138,4,FALSE))</f>
        <v/>
      </c>
      <c r="I554" s="163" t="str">
        <f t="shared" si="53"/>
        <v/>
      </c>
    </row>
    <row r="555" spans="1:9" x14ac:dyDescent="0.25">
      <c r="A555" s="164" t="str">
        <f t="shared" si="48"/>
        <v/>
      </c>
      <c r="B555" s="164" t="str">
        <f>IF(A555&gt;$A$8*12,"",VLOOKUP(A555,Lists!B550:E1150,2,FALSE))</f>
        <v/>
      </c>
      <c r="C555" s="164" t="str">
        <f>IF(A555&gt;$A$8*12,"",VLOOKUP(A555,Lists!$B$6:$D$606,3,FALSE))</f>
        <v/>
      </c>
      <c r="D555" s="184" t="str">
        <f t="shared" si="49"/>
        <v/>
      </c>
      <c r="E555" s="163" t="str">
        <f t="shared" si="50"/>
        <v/>
      </c>
      <c r="F555" s="163" t="str">
        <f t="shared" si="51"/>
        <v/>
      </c>
      <c r="G555" s="163" t="str">
        <f t="shared" si="52"/>
        <v/>
      </c>
      <c r="H555" s="163" t="str">
        <f>IF(A555&gt;$A$8*12,"",VLOOKUP(A555,Lists!B550:E1139,4,FALSE))</f>
        <v/>
      </c>
      <c r="I555" s="163" t="str">
        <f t="shared" si="53"/>
        <v/>
      </c>
    </row>
    <row r="556" spans="1:9" x14ac:dyDescent="0.25">
      <c r="A556" s="164" t="str">
        <f t="shared" si="48"/>
        <v/>
      </c>
      <c r="B556" s="164" t="str">
        <f>IF(A556&gt;$A$8*12,"",VLOOKUP(A556,Lists!B551:E1151,2,FALSE))</f>
        <v/>
      </c>
      <c r="C556" s="164" t="str">
        <f>IF(A556&gt;$A$8*12,"",VLOOKUP(A556,Lists!$B$6:$D$606,3,FALSE))</f>
        <v/>
      </c>
      <c r="D556" s="184" t="str">
        <f t="shared" si="49"/>
        <v/>
      </c>
      <c r="E556" s="163" t="str">
        <f t="shared" si="50"/>
        <v/>
      </c>
      <c r="F556" s="163" t="str">
        <f t="shared" si="51"/>
        <v/>
      </c>
      <c r="G556" s="163" t="str">
        <f t="shared" si="52"/>
        <v/>
      </c>
      <c r="H556" s="163" t="str">
        <f>IF(A556&gt;$A$8*12,"",VLOOKUP(A556,Lists!B551:E1140,4,FALSE))</f>
        <v/>
      </c>
      <c r="I556" s="163" t="str">
        <f t="shared" si="53"/>
        <v/>
      </c>
    </row>
    <row r="557" spans="1:9" x14ac:dyDescent="0.25">
      <c r="A557" s="164" t="str">
        <f t="shared" si="48"/>
        <v/>
      </c>
      <c r="B557" s="164" t="str">
        <f>IF(A557&gt;$A$8*12,"",VLOOKUP(A557,Lists!B552:E1152,2,FALSE))</f>
        <v/>
      </c>
      <c r="C557" s="164" t="str">
        <f>IF(A557&gt;$A$8*12,"",VLOOKUP(A557,Lists!$B$6:$D$606,3,FALSE))</f>
        <v/>
      </c>
      <c r="D557" s="184" t="str">
        <f t="shared" si="49"/>
        <v/>
      </c>
      <c r="E557" s="163" t="str">
        <f t="shared" si="50"/>
        <v/>
      </c>
      <c r="F557" s="163" t="str">
        <f t="shared" si="51"/>
        <v/>
      </c>
      <c r="G557" s="163" t="str">
        <f t="shared" si="52"/>
        <v/>
      </c>
      <c r="H557" s="163" t="str">
        <f>IF(A557&gt;$A$8*12,"",VLOOKUP(A557,Lists!B552:E1141,4,FALSE))</f>
        <v/>
      </c>
      <c r="I557" s="163" t="str">
        <f t="shared" si="53"/>
        <v/>
      </c>
    </row>
    <row r="558" spans="1:9" x14ac:dyDescent="0.25">
      <c r="A558" s="164" t="str">
        <f t="shared" si="48"/>
        <v/>
      </c>
      <c r="B558" s="164" t="str">
        <f>IF(A558&gt;$A$8*12,"",VLOOKUP(A558,Lists!B553:E1153,2,FALSE))</f>
        <v/>
      </c>
      <c r="C558" s="164" t="str">
        <f>IF(A558&gt;$A$8*12,"",VLOOKUP(A558,Lists!$B$6:$D$606,3,FALSE))</f>
        <v/>
      </c>
      <c r="D558" s="184" t="str">
        <f t="shared" si="49"/>
        <v/>
      </c>
      <c r="E558" s="163" t="str">
        <f t="shared" si="50"/>
        <v/>
      </c>
      <c r="F558" s="163" t="str">
        <f t="shared" si="51"/>
        <v/>
      </c>
      <c r="G558" s="163" t="str">
        <f t="shared" si="52"/>
        <v/>
      </c>
      <c r="H558" s="163" t="str">
        <f>IF(A558&gt;$A$8*12,"",VLOOKUP(A558,Lists!B553:E1142,4,FALSE))</f>
        <v/>
      </c>
      <c r="I558" s="163" t="str">
        <f t="shared" si="53"/>
        <v/>
      </c>
    </row>
    <row r="559" spans="1:9" x14ac:dyDescent="0.25">
      <c r="A559" s="164" t="str">
        <f t="shared" si="48"/>
        <v/>
      </c>
      <c r="B559" s="164" t="str">
        <f>IF(A559&gt;$A$8*12,"",VLOOKUP(A559,Lists!B554:E1154,2,FALSE))</f>
        <v/>
      </c>
      <c r="C559" s="164" t="str">
        <f>IF(A559&gt;$A$8*12,"",VLOOKUP(A559,Lists!$B$6:$D$606,3,FALSE))</f>
        <v/>
      </c>
      <c r="D559" s="184" t="str">
        <f t="shared" si="49"/>
        <v/>
      </c>
      <c r="E559" s="163" t="str">
        <f t="shared" si="50"/>
        <v/>
      </c>
      <c r="F559" s="163" t="str">
        <f t="shared" si="51"/>
        <v/>
      </c>
      <c r="G559" s="163" t="str">
        <f t="shared" si="52"/>
        <v/>
      </c>
      <c r="H559" s="163" t="str">
        <f>IF(A559&gt;$A$8*12,"",VLOOKUP(A559,Lists!B554:E1143,4,FALSE))</f>
        <v/>
      </c>
      <c r="I559" s="163" t="str">
        <f t="shared" si="53"/>
        <v/>
      </c>
    </row>
    <row r="560" spans="1:9" x14ac:dyDescent="0.25">
      <c r="A560" s="164" t="str">
        <f t="shared" si="48"/>
        <v/>
      </c>
      <c r="B560" s="164" t="str">
        <f>IF(A560&gt;$A$8*12,"",VLOOKUP(A560,Lists!B555:E1155,2,FALSE))</f>
        <v/>
      </c>
      <c r="C560" s="164" t="str">
        <f>IF(A560&gt;$A$8*12,"",VLOOKUP(A560,Lists!$B$6:$D$606,3,FALSE))</f>
        <v/>
      </c>
      <c r="D560" s="184" t="str">
        <f t="shared" si="49"/>
        <v/>
      </c>
      <c r="E560" s="163" t="str">
        <f t="shared" si="50"/>
        <v/>
      </c>
      <c r="F560" s="163" t="str">
        <f t="shared" si="51"/>
        <v/>
      </c>
      <c r="G560" s="163" t="str">
        <f t="shared" si="52"/>
        <v/>
      </c>
      <c r="H560" s="163" t="str">
        <f>IF(A560&gt;$A$8*12,"",VLOOKUP(A560,Lists!B555:E1144,4,FALSE))</f>
        <v/>
      </c>
      <c r="I560" s="163" t="str">
        <f t="shared" si="53"/>
        <v/>
      </c>
    </row>
    <row r="561" spans="1:9" x14ac:dyDescent="0.25">
      <c r="A561" s="164" t="str">
        <f t="shared" si="48"/>
        <v/>
      </c>
      <c r="B561" s="164" t="str">
        <f>IF(A561&gt;$A$8*12,"",VLOOKUP(A561,Lists!B556:E1156,2,FALSE))</f>
        <v/>
      </c>
      <c r="C561" s="164" t="str">
        <f>IF(A561&gt;$A$8*12,"",VLOOKUP(A561,Lists!$B$6:$D$606,3,FALSE))</f>
        <v/>
      </c>
      <c r="D561" s="184" t="str">
        <f t="shared" si="49"/>
        <v/>
      </c>
      <c r="E561" s="163" t="str">
        <f t="shared" si="50"/>
        <v/>
      </c>
      <c r="F561" s="163" t="str">
        <f t="shared" si="51"/>
        <v/>
      </c>
      <c r="G561" s="163" t="str">
        <f t="shared" si="52"/>
        <v/>
      </c>
      <c r="H561" s="163" t="str">
        <f>IF(A561&gt;$A$8*12,"",VLOOKUP(A561,Lists!B556:E1145,4,FALSE))</f>
        <v/>
      </c>
      <c r="I561" s="163" t="str">
        <f t="shared" si="53"/>
        <v/>
      </c>
    </row>
    <row r="562" spans="1:9" x14ac:dyDescent="0.25">
      <c r="A562" s="164" t="str">
        <f t="shared" si="48"/>
        <v/>
      </c>
      <c r="B562" s="164" t="str">
        <f>IF(A562&gt;$A$8*12,"",VLOOKUP(A562,Lists!B557:E1157,2,FALSE))</f>
        <v/>
      </c>
      <c r="C562" s="164" t="str">
        <f>IF(A562&gt;$A$8*12,"",VLOOKUP(A562,Lists!$B$6:$D$606,3,FALSE))</f>
        <v/>
      </c>
      <c r="D562" s="184" t="str">
        <f t="shared" si="49"/>
        <v/>
      </c>
      <c r="E562" s="163" t="str">
        <f t="shared" si="50"/>
        <v/>
      </c>
      <c r="F562" s="163" t="str">
        <f t="shared" si="51"/>
        <v/>
      </c>
      <c r="G562" s="163" t="str">
        <f t="shared" si="52"/>
        <v/>
      </c>
      <c r="H562" s="163" t="str">
        <f>IF(A562&gt;$A$8*12,"",VLOOKUP(A562,Lists!B557:E1146,4,FALSE))</f>
        <v/>
      </c>
      <c r="I562" s="163" t="str">
        <f t="shared" si="53"/>
        <v/>
      </c>
    </row>
    <row r="563" spans="1:9" x14ac:dyDescent="0.25">
      <c r="A563" s="164" t="str">
        <f t="shared" si="48"/>
        <v/>
      </c>
      <c r="B563" s="164" t="str">
        <f>IF(A563&gt;$A$8*12,"",VLOOKUP(A563,Lists!B558:E1158,2,FALSE))</f>
        <v/>
      </c>
      <c r="C563" s="164" t="str">
        <f>IF(A563&gt;$A$8*12,"",VLOOKUP(A563,Lists!$B$6:$D$606,3,FALSE))</f>
        <v/>
      </c>
      <c r="D563" s="184" t="str">
        <f t="shared" si="49"/>
        <v/>
      </c>
      <c r="E563" s="163" t="str">
        <f t="shared" si="50"/>
        <v/>
      </c>
      <c r="F563" s="163" t="str">
        <f t="shared" si="51"/>
        <v/>
      </c>
      <c r="G563" s="163" t="str">
        <f t="shared" si="52"/>
        <v/>
      </c>
      <c r="H563" s="163" t="str">
        <f>IF(A563&gt;$A$8*12,"",VLOOKUP(A563,Lists!B558:E1147,4,FALSE))</f>
        <v/>
      </c>
      <c r="I563" s="163" t="str">
        <f t="shared" si="53"/>
        <v/>
      </c>
    </row>
    <row r="564" spans="1:9" x14ac:dyDescent="0.25">
      <c r="A564" s="164" t="str">
        <f t="shared" si="48"/>
        <v/>
      </c>
      <c r="B564" s="164" t="str">
        <f>IF(A564&gt;$A$8*12,"",VLOOKUP(A564,Lists!B559:E1159,2,FALSE))</f>
        <v/>
      </c>
      <c r="C564" s="164" t="str">
        <f>IF(A564&gt;$A$8*12,"",VLOOKUP(A564,Lists!$B$6:$D$606,3,FALSE))</f>
        <v/>
      </c>
      <c r="D564" s="184" t="str">
        <f t="shared" si="49"/>
        <v/>
      </c>
      <c r="E564" s="163" t="str">
        <f t="shared" si="50"/>
        <v/>
      </c>
      <c r="F564" s="163" t="str">
        <f t="shared" si="51"/>
        <v/>
      </c>
      <c r="G564" s="163" t="str">
        <f t="shared" si="52"/>
        <v/>
      </c>
      <c r="H564" s="163" t="str">
        <f>IF(A564&gt;$A$8*12,"",VLOOKUP(A564,Lists!B559:E1148,4,FALSE))</f>
        <v/>
      </c>
      <c r="I564" s="163" t="str">
        <f t="shared" si="53"/>
        <v/>
      </c>
    </row>
    <row r="565" spans="1:9" x14ac:dyDescent="0.25">
      <c r="A565" s="164" t="str">
        <f t="shared" si="48"/>
        <v/>
      </c>
      <c r="B565" s="164" t="str">
        <f>IF(A565&gt;$A$8*12,"",VLOOKUP(A565,Lists!B560:E1160,2,FALSE))</f>
        <v/>
      </c>
      <c r="C565" s="164" t="str">
        <f>IF(A565&gt;$A$8*12,"",VLOOKUP(A565,Lists!$B$6:$D$606,3,FALSE))</f>
        <v/>
      </c>
      <c r="D565" s="184" t="str">
        <f t="shared" si="49"/>
        <v/>
      </c>
      <c r="E565" s="163" t="str">
        <f t="shared" si="50"/>
        <v/>
      </c>
      <c r="F565" s="163" t="str">
        <f t="shared" si="51"/>
        <v/>
      </c>
      <c r="G565" s="163" t="str">
        <f t="shared" si="52"/>
        <v/>
      </c>
      <c r="H565" s="163" t="str">
        <f>IF(A565&gt;$A$8*12,"",VLOOKUP(A565,Lists!B560:E1149,4,FALSE))</f>
        <v/>
      </c>
      <c r="I565" s="163" t="str">
        <f t="shared" si="53"/>
        <v/>
      </c>
    </row>
    <row r="566" spans="1:9" x14ac:dyDescent="0.25">
      <c r="A566" s="164" t="str">
        <f t="shared" si="48"/>
        <v/>
      </c>
      <c r="B566" s="164" t="str">
        <f>IF(A566&gt;$A$8*12,"",VLOOKUP(A566,Lists!B561:E1161,2,FALSE))</f>
        <v/>
      </c>
      <c r="C566" s="164" t="str">
        <f>IF(A566&gt;$A$8*12,"",VLOOKUP(A566,Lists!$B$6:$D$606,3,FALSE))</f>
        <v/>
      </c>
      <c r="D566" s="184" t="str">
        <f t="shared" si="49"/>
        <v/>
      </c>
      <c r="E566" s="163" t="str">
        <f t="shared" si="50"/>
        <v/>
      </c>
      <c r="F566" s="163" t="str">
        <f t="shared" si="51"/>
        <v/>
      </c>
      <c r="G566" s="163" t="str">
        <f t="shared" si="52"/>
        <v/>
      </c>
      <c r="H566" s="163" t="str">
        <f>IF(A566&gt;$A$8*12,"",VLOOKUP(A566,Lists!B561:E1150,4,FALSE))</f>
        <v/>
      </c>
      <c r="I566" s="163" t="str">
        <f t="shared" si="53"/>
        <v/>
      </c>
    </row>
    <row r="567" spans="1:9" x14ac:dyDescent="0.25">
      <c r="A567" s="164" t="str">
        <f t="shared" si="48"/>
        <v/>
      </c>
      <c r="B567" s="164" t="str">
        <f>IF(A567&gt;$A$8*12,"",VLOOKUP(A567,Lists!B562:E1162,2,FALSE))</f>
        <v/>
      </c>
      <c r="C567" s="164" t="str">
        <f>IF(A567&gt;$A$8*12,"",VLOOKUP(A567,Lists!$B$6:$D$606,3,FALSE))</f>
        <v/>
      </c>
      <c r="D567" s="184" t="str">
        <f t="shared" si="49"/>
        <v/>
      </c>
      <c r="E567" s="163" t="str">
        <f t="shared" si="50"/>
        <v/>
      </c>
      <c r="F567" s="163" t="str">
        <f t="shared" si="51"/>
        <v/>
      </c>
      <c r="G567" s="163" t="str">
        <f t="shared" si="52"/>
        <v/>
      </c>
      <c r="H567" s="163" t="str">
        <f>IF(A567&gt;$A$8*12,"",VLOOKUP(A567,Lists!B562:E1151,4,FALSE))</f>
        <v/>
      </c>
      <c r="I567" s="163" t="str">
        <f t="shared" si="53"/>
        <v/>
      </c>
    </row>
    <row r="568" spans="1:9" x14ac:dyDescent="0.25">
      <c r="A568" s="164" t="str">
        <f t="shared" si="48"/>
        <v/>
      </c>
      <c r="B568" s="164" t="str">
        <f>IF(A568&gt;$A$8*12,"",VLOOKUP(A568,Lists!B563:E1163,2,FALSE))</f>
        <v/>
      </c>
      <c r="C568" s="164" t="str">
        <f>IF(A568&gt;$A$8*12,"",VLOOKUP(A568,Lists!$B$6:$D$606,3,FALSE))</f>
        <v/>
      </c>
      <c r="D568" s="184" t="str">
        <f t="shared" si="49"/>
        <v/>
      </c>
      <c r="E568" s="163" t="str">
        <f t="shared" si="50"/>
        <v/>
      </c>
      <c r="F568" s="163" t="str">
        <f t="shared" si="51"/>
        <v/>
      </c>
      <c r="G568" s="163" t="str">
        <f t="shared" si="52"/>
        <v/>
      </c>
      <c r="H568" s="163" t="str">
        <f>IF(A568&gt;$A$8*12,"",VLOOKUP(A568,Lists!B563:E1152,4,FALSE))</f>
        <v/>
      </c>
      <c r="I568" s="163" t="str">
        <f t="shared" si="53"/>
        <v/>
      </c>
    </row>
    <row r="569" spans="1:9" x14ac:dyDescent="0.25">
      <c r="A569" s="164" t="str">
        <f t="shared" si="48"/>
        <v/>
      </c>
      <c r="B569" s="164" t="str">
        <f>IF(A569&gt;$A$8*12,"",VLOOKUP(A569,Lists!B564:E1164,2,FALSE))</f>
        <v/>
      </c>
      <c r="C569" s="164" t="str">
        <f>IF(A569&gt;$A$8*12,"",VLOOKUP(A569,Lists!$B$6:$D$606,3,FALSE))</f>
        <v/>
      </c>
      <c r="D569" s="184" t="str">
        <f t="shared" si="49"/>
        <v/>
      </c>
      <c r="E569" s="163" t="str">
        <f t="shared" si="50"/>
        <v/>
      </c>
      <c r="F569" s="163" t="str">
        <f t="shared" si="51"/>
        <v/>
      </c>
      <c r="G569" s="163" t="str">
        <f t="shared" si="52"/>
        <v/>
      </c>
      <c r="H569" s="163" t="str">
        <f>IF(A569&gt;$A$8*12,"",VLOOKUP(A569,Lists!B564:E1153,4,FALSE))</f>
        <v/>
      </c>
      <c r="I569" s="163" t="str">
        <f t="shared" si="53"/>
        <v/>
      </c>
    </row>
    <row r="570" spans="1:9" x14ac:dyDescent="0.25">
      <c r="A570" s="164" t="str">
        <f t="shared" si="48"/>
        <v/>
      </c>
      <c r="B570" s="164" t="str">
        <f>IF(A570&gt;$A$8*12,"",VLOOKUP(A570,Lists!B565:E1165,2,FALSE))</f>
        <v/>
      </c>
      <c r="C570" s="164" t="str">
        <f>IF(A570&gt;$A$8*12,"",VLOOKUP(A570,Lists!$B$6:$D$606,3,FALSE))</f>
        <v/>
      </c>
      <c r="D570" s="184" t="str">
        <f t="shared" si="49"/>
        <v/>
      </c>
      <c r="E570" s="163" t="str">
        <f t="shared" si="50"/>
        <v/>
      </c>
      <c r="F570" s="163" t="str">
        <f t="shared" si="51"/>
        <v/>
      </c>
      <c r="G570" s="163" t="str">
        <f t="shared" si="52"/>
        <v/>
      </c>
      <c r="H570" s="163" t="str">
        <f>IF(A570&gt;$A$8*12,"",VLOOKUP(A570,Lists!B565:E1154,4,FALSE))</f>
        <v/>
      </c>
      <c r="I570" s="163" t="str">
        <f t="shared" si="53"/>
        <v/>
      </c>
    </row>
    <row r="571" spans="1:9" x14ac:dyDescent="0.25">
      <c r="A571" s="164" t="str">
        <f t="shared" si="48"/>
        <v/>
      </c>
      <c r="B571" s="164" t="str">
        <f>IF(A571&gt;$A$8*12,"",VLOOKUP(A571,Lists!B566:E1166,2,FALSE))</f>
        <v/>
      </c>
      <c r="C571" s="164" t="str">
        <f>IF(A571&gt;$A$8*12,"",VLOOKUP(A571,Lists!$B$6:$D$606,3,FALSE))</f>
        <v/>
      </c>
      <c r="D571" s="184" t="str">
        <f t="shared" si="49"/>
        <v/>
      </c>
      <c r="E571" s="163" t="str">
        <f t="shared" si="50"/>
        <v/>
      </c>
      <c r="F571" s="163" t="str">
        <f t="shared" si="51"/>
        <v/>
      </c>
      <c r="G571" s="163" t="str">
        <f t="shared" si="52"/>
        <v/>
      </c>
      <c r="H571" s="163" t="str">
        <f>IF(A571&gt;$A$8*12,"",VLOOKUP(A571,Lists!B566:E1155,4,FALSE))</f>
        <v/>
      </c>
      <c r="I571" s="163" t="str">
        <f t="shared" si="53"/>
        <v/>
      </c>
    </row>
    <row r="572" spans="1:9" x14ac:dyDescent="0.25">
      <c r="A572" s="164" t="str">
        <f t="shared" si="48"/>
        <v/>
      </c>
      <c r="B572" s="164" t="str">
        <f>IF(A572&gt;$A$8*12,"",VLOOKUP(A572,Lists!B567:E1167,2,FALSE))</f>
        <v/>
      </c>
      <c r="C572" s="164" t="str">
        <f>IF(A572&gt;$A$8*12,"",VLOOKUP(A572,Lists!$B$6:$D$606,3,FALSE))</f>
        <v/>
      </c>
      <c r="D572" s="184" t="str">
        <f t="shared" si="49"/>
        <v/>
      </c>
      <c r="E572" s="163" t="str">
        <f t="shared" si="50"/>
        <v/>
      </c>
      <c r="F572" s="163" t="str">
        <f t="shared" si="51"/>
        <v/>
      </c>
      <c r="G572" s="163" t="str">
        <f t="shared" si="52"/>
        <v/>
      </c>
      <c r="H572" s="163" t="str">
        <f>IF(A572&gt;$A$8*12,"",VLOOKUP(A572,Lists!B567:E1156,4,FALSE))</f>
        <v/>
      </c>
      <c r="I572" s="163" t="str">
        <f t="shared" si="53"/>
        <v/>
      </c>
    </row>
    <row r="573" spans="1:9" x14ac:dyDescent="0.25">
      <c r="A573" s="164" t="str">
        <f t="shared" si="48"/>
        <v/>
      </c>
      <c r="B573" s="164" t="str">
        <f>IF(A573&gt;$A$8*12,"",VLOOKUP(A573,Lists!B568:E1168,2,FALSE))</f>
        <v/>
      </c>
      <c r="C573" s="164" t="str">
        <f>IF(A573&gt;$A$8*12,"",VLOOKUP(A573,Lists!$B$6:$D$606,3,FALSE))</f>
        <v/>
      </c>
      <c r="D573" s="184" t="str">
        <f t="shared" si="49"/>
        <v/>
      </c>
      <c r="E573" s="163" t="str">
        <f t="shared" si="50"/>
        <v/>
      </c>
      <c r="F573" s="163" t="str">
        <f t="shared" si="51"/>
        <v/>
      </c>
      <c r="G573" s="163" t="str">
        <f t="shared" si="52"/>
        <v/>
      </c>
      <c r="H573" s="163" t="str">
        <f>IF(A573&gt;$A$8*12,"",VLOOKUP(A573,Lists!B568:E1157,4,FALSE))</f>
        <v/>
      </c>
      <c r="I573" s="163" t="str">
        <f t="shared" si="53"/>
        <v/>
      </c>
    </row>
    <row r="574" spans="1:9" x14ac:dyDescent="0.25">
      <c r="A574" s="164" t="str">
        <f t="shared" si="48"/>
        <v/>
      </c>
      <c r="B574" s="164" t="str">
        <f>IF(A574&gt;$A$8*12,"",VLOOKUP(A574,Lists!B569:E1169,2,FALSE))</f>
        <v/>
      </c>
      <c r="C574" s="164" t="str">
        <f>IF(A574&gt;$A$8*12,"",VLOOKUP(A574,Lists!$B$6:$D$606,3,FALSE))</f>
        <v/>
      </c>
      <c r="D574" s="184" t="str">
        <f t="shared" si="49"/>
        <v/>
      </c>
      <c r="E574" s="163" t="str">
        <f t="shared" si="50"/>
        <v/>
      </c>
      <c r="F574" s="163" t="str">
        <f t="shared" si="51"/>
        <v/>
      </c>
      <c r="G574" s="163" t="str">
        <f t="shared" si="52"/>
        <v/>
      </c>
      <c r="H574" s="163" t="str">
        <f>IF(A574&gt;$A$8*12,"",VLOOKUP(A574,Lists!B569:E1158,4,FALSE))</f>
        <v/>
      </c>
      <c r="I574" s="163" t="str">
        <f t="shared" si="53"/>
        <v/>
      </c>
    </row>
    <row r="575" spans="1:9" x14ac:dyDescent="0.25">
      <c r="A575" s="164" t="str">
        <f t="shared" si="48"/>
        <v/>
      </c>
      <c r="B575" s="164" t="str">
        <f>IF(A575&gt;$A$8*12,"",VLOOKUP(A575,Lists!B570:E1170,2,FALSE))</f>
        <v/>
      </c>
      <c r="C575" s="164" t="str">
        <f>IF(A575&gt;$A$8*12,"",VLOOKUP(A575,Lists!$B$6:$D$606,3,FALSE))</f>
        <v/>
      </c>
      <c r="D575" s="184" t="str">
        <f t="shared" si="49"/>
        <v/>
      </c>
      <c r="E575" s="163" t="str">
        <f t="shared" si="50"/>
        <v/>
      </c>
      <c r="F575" s="163" t="str">
        <f t="shared" si="51"/>
        <v/>
      </c>
      <c r="G575" s="163" t="str">
        <f t="shared" si="52"/>
        <v/>
      </c>
      <c r="H575" s="163" t="str">
        <f>IF(A575&gt;$A$8*12,"",VLOOKUP(A575,Lists!B570:E1159,4,FALSE))</f>
        <v/>
      </c>
      <c r="I575" s="163" t="str">
        <f t="shared" si="53"/>
        <v/>
      </c>
    </row>
    <row r="576" spans="1:9" x14ac:dyDescent="0.25">
      <c r="A576" s="164" t="str">
        <f t="shared" si="48"/>
        <v/>
      </c>
      <c r="B576" s="164" t="str">
        <f>IF(A576&gt;$A$8*12,"",VLOOKUP(A576,Lists!B571:E1171,2,FALSE))</f>
        <v/>
      </c>
      <c r="C576" s="164" t="str">
        <f>IF(A576&gt;$A$8*12,"",VLOOKUP(A576,Lists!$B$6:$D$606,3,FALSE))</f>
        <v/>
      </c>
      <c r="D576" s="184" t="str">
        <f t="shared" si="49"/>
        <v/>
      </c>
      <c r="E576" s="163" t="str">
        <f t="shared" si="50"/>
        <v/>
      </c>
      <c r="F576" s="163" t="str">
        <f t="shared" si="51"/>
        <v/>
      </c>
      <c r="G576" s="163" t="str">
        <f t="shared" si="52"/>
        <v/>
      </c>
      <c r="H576" s="163" t="str">
        <f>IF(A576&gt;$A$8*12,"",VLOOKUP(A576,Lists!B571:E1160,4,FALSE))</f>
        <v/>
      </c>
      <c r="I576" s="163" t="str">
        <f t="shared" si="53"/>
        <v/>
      </c>
    </row>
    <row r="577" spans="1:9" x14ac:dyDescent="0.25">
      <c r="A577" s="164" t="str">
        <f t="shared" si="48"/>
        <v/>
      </c>
      <c r="B577" s="164" t="str">
        <f>IF(A577&gt;$A$8*12,"",VLOOKUP(A577,Lists!B572:E1172,2,FALSE))</f>
        <v/>
      </c>
      <c r="C577" s="164" t="str">
        <f>IF(A577&gt;$A$8*12,"",VLOOKUP(A577,Lists!$B$6:$D$606,3,FALSE))</f>
        <v/>
      </c>
      <c r="D577" s="184" t="str">
        <f t="shared" si="49"/>
        <v/>
      </c>
      <c r="E577" s="163" t="str">
        <f t="shared" si="50"/>
        <v/>
      </c>
      <c r="F577" s="163" t="str">
        <f t="shared" si="51"/>
        <v/>
      </c>
      <c r="G577" s="163" t="str">
        <f t="shared" si="52"/>
        <v/>
      </c>
      <c r="H577" s="163" t="str">
        <f>IF(A577&gt;$A$8*12,"",VLOOKUP(A577,Lists!B572:E1161,4,FALSE))</f>
        <v/>
      </c>
      <c r="I577" s="163" t="str">
        <f t="shared" si="53"/>
        <v/>
      </c>
    </row>
    <row r="578" spans="1:9" x14ac:dyDescent="0.25">
      <c r="A578" s="164" t="str">
        <f t="shared" si="48"/>
        <v/>
      </c>
      <c r="B578" s="164" t="str">
        <f>IF(A578&gt;$A$8*12,"",VLOOKUP(A578,Lists!B573:E1173,2,FALSE))</f>
        <v/>
      </c>
      <c r="C578" s="164" t="str">
        <f>IF(A578&gt;$A$8*12,"",VLOOKUP(A578,Lists!$B$6:$D$606,3,FALSE))</f>
        <v/>
      </c>
      <c r="D578" s="184" t="str">
        <f t="shared" si="49"/>
        <v/>
      </c>
      <c r="E578" s="163" t="str">
        <f t="shared" si="50"/>
        <v/>
      </c>
      <c r="F578" s="163" t="str">
        <f t="shared" si="51"/>
        <v/>
      </c>
      <c r="G578" s="163" t="str">
        <f t="shared" si="52"/>
        <v/>
      </c>
      <c r="H578" s="163" t="str">
        <f>IF(A578&gt;$A$8*12,"",VLOOKUP(A578,Lists!B573:E1162,4,FALSE))</f>
        <v/>
      </c>
      <c r="I578" s="163" t="str">
        <f t="shared" si="53"/>
        <v/>
      </c>
    </row>
    <row r="579" spans="1:9" x14ac:dyDescent="0.25">
      <c r="A579" s="164" t="str">
        <f t="shared" si="48"/>
        <v/>
      </c>
      <c r="B579" s="164" t="str">
        <f>IF(A579&gt;$A$8*12,"",VLOOKUP(A579,Lists!B574:E1174,2,FALSE))</f>
        <v/>
      </c>
      <c r="C579" s="164" t="str">
        <f>IF(A579&gt;$A$8*12,"",VLOOKUP(A579,Lists!$B$6:$D$606,3,FALSE))</f>
        <v/>
      </c>
      <c r="D579" s="184" t="str">
        <f t="shared" si="49"/>
        <v/>
      </c>
      <c r="E579" s="163" t="str">
        <f t="shared" si="50"/>
        <v/>
      </c>
      <c r="F579" s="163" t="str">
        <f t="shared" si="51"/>
        <v/>
      </c>
      <c r="G579" s="163" t="str">
        <f t="shared" si="52"/>
        <v/>
      </c>
      <c r="H579" s="163" t="str">
        <f>IF(A579&gt;$A$8*12,"",VLOOKUP(A579,Lists!B574:E1163,4,FALSE))</f>
        <v/>
      </c>
      <c r="I579" s="163" t="str">
        <f t="shared" si="53"/>
        <v/>
      </c>
    </row>
    <row r="580" spans="1:9" x14ac:dyDescent="0.25">
      <c r="A580" s="164" t="str">
        <f t="shared" si="48"/>
        <v/>
      </c>
      <c r="B580" s="164" t="str">
        <f>IF(A580&gt;$A$8*12,"",VLOOKUP(A580,Lists!B575:E1175,2,FALSE))</f>
        <v/>
      </c>
      <c r="C580" s="164" t="str">
        <f>IF(A580&gt;$A$8*12,"",VLOOKUP(A580,Lists!$B$6:$D$606,3,FALSE))</f>
        <v/>
      </c>
      <c r="D580" s="184" t="str">
        <f t="shared" si="49"/>
        <v/>
      </c>
      <c r="E580" s="163" t="str">
        <f t="shared" si="50"/>
        <v/>
      </c>
      <c r="F580" s="163" t="str">
        <f t="shared" si="51"/>
        <v/>
      </c>
      <c r="G580" s="163" t="str">
        <f t="shared" si="52"/>
        <v/>
      </c>
      <c r="H580" s="163" t="str">
        <f>IF(A580&gt;$A$8*12,"",VLOOKUP(A580,Lists!B575:E1164,4,FALSE))</f>
        <v/>
      </c>
      <c r="I580" s="163" t="str">
        <f t="shared" si="53"/>
        <v/>
      </c>
    </row>
    <row r="581" spans="1:9" x14ac:dyDescent="0.25">
      <c r="A581" s="164" t="str">
        <f t="shared" si="48"/>
        <v/>
      </c>
      <c r="B581" s="164" t="str">
        <f>IF(A581&gt;$A$8*12,"",VLOOKUP(A581,Lists!B576:E1176,2,FALSE))</f>
        <v/>
      </c>
      <c r="C581" s="164" t="str">
        <f>IF(A581&gt;$A$8*12,"",VLOOKUP(A581,Lists!$B$6:$D$606,3,FALSE))</f>
        <v/>
      </c>
      <c r="D581" s="184" t="str">
        <f t="shared" si="49"/>
        <v/>
      </c>
      <c r="E581" s="163" t="str">
        <f t="shared" si="50"/>
        <v/>
      </c>
      <c r="F581" s="163" t="str">
        <f t="shared" si="51"/>
        <v/>
      </c>
      <c r="G581" s="163" t="str">
        <f t="shared" si="52"/>
        <v/>
      </c>
      <c r="H581" s="163" t="str">
        <f>IF(A581&gt;$A$8*12,"",VLOOKUP(A581,Lists!B576:E1165,4,FALSE))</f>
        <v/>
      </c>
      <c r="I581" s="163" t="str">
        <f t="shared" si="53"/>
        <v/>
      </c>
    </row>
    <row r="582" spans="1:9" x14ac:dyDescent="0.25">
      <c r="A582" s="164" t="str">
        <f t="shared" si="48"/>
        <v/>
      </c>
      <c r="B582" s="164" t="str">
        <f>IF(A582&gt;$A$8*12,"",VLOOKUP(A582,Lists!B577:E1177,2,FALSE))</f>
        <v/>
      </c>
      <c r="C582" s="164" t="str">
        <f>IF(A582&gt;$A$8*12,"",VLOOKUP(A582,Lists!$B$6:$D$606,3,FALSE))</f>
        <v/>
      </c>
      <c r="D582" s="184" t="str">
        <f t="shared" si="49"/>
        <v/>
      </c>
      <c r="E582" s="163" t="str">
        <f t="shared" si="50"/>
        <v/>
      </c>
      <c r="F582" s="163" t="str">
        <f t="shared" si="51"/>
        <v/>
      </c>
      <c r="G582" s="163" t="str">
        <f t="shared" si="52"/>
        <v/>
      </c>
      <c r="H582" s="163" t="str">
        <f>IF(A582&gt;$A$8*12,"",VLOOKUP(A582,Lists!B577:E1166,4,FALSE))</f>
        <v/>
      </c>
      <c r="I582" s="163" t="str">
        <f t="shared" si="53"/>
        <v/>
      </c>
    </row>
    <row r="583" spans="1:9" x14ac:dyDescent="0.25">
      <c r="A583" s="164" t="str">
        <f t="shared" si="48"/>
        <v/>
      </c>
      <c r="B583" s="164" t="str">
        <f>IF(A583&gt;$A$8*12,"",VLOOKUP(A583,Lists!B578:E1178,2,FALSE))</f>
        <v/>
      </c>
      <c r="C583" s="164" t="str">
        <f>IF(A583&gt;$A$8*12,"",VLOOKUP(A583,Lists!$B$6:$D$606,3,FALSE))</f>
        <v/>
      </c>
      <c r="D583" s="184" t="str">
        <f t="shared" si="49"/>
        <v/>
      </c>
      <c r="E583" s="163" t="str">
        <f t="shared" si="50"/>
        <v/>
      </c>
      <c r="F583" s="163" t="str">
        <f t="shared" si="51"/>
        <v/>
      </c>
      <c r="G583" s="163" t="str">
        <f t="shared" si="52"/>
        <v/>
      </c>
      <c r="H583" s="163" t="str">
        <f>IF(A583&gt;$A$8*12,"",VLOOKUP(A583,Lists!B578:E1167,4,FALSE))</f>
        <v/>
      </c>
      <c r="I583" s="163" t="str">
        <f t="shared" si="53"/>
        <v/>
      </c>
    </row>
    <row r="584" spans="1:9" x14ac:dyDescent="0.25">
      <c r="A584" s="164" t="str">
        <f t="shared" si="48"/>
        <v/>
      </c>
      <c r="B584" s="164" t="str">
        <f>IF(A584&gt;$A$8*12,"",VLOOKUP(A584,Lists!B579:E1179,2,FALSE))</f>
        <v/>
      </c>
      <c r="C584" s="164" t="str">
        <f>IF(A584&gt;$A$8*12,"",VLOOKUP(A584,Lists!$B$6:$D$606,3,FALSE))</f>
        <v/>
      </c>
      <c r="D584" s="184" t="str">
        <f t="shared" si="49"/>
        <v/>
      </c>
      <c r="E584" s="163" t="str">
        <f t="shared" si="50"/>
        <v/>
      </c>
      <c r="F584" s="163" t="str">
        <f t="shared" si="51"/>
        <v/>
      </c>
      <c r="G584" s="163" t="str">
        <f t="shared" si="52"/>
        <v/>
      </c>
      <c r="H584" s="163" t="str">
        <f>IF(A584&gt;$A$8*12,"",VLOOKUP(A584,Lists!B579:E1168,4,FALSE))</f>
        <v/>
      </c>
      <c r="I584" s="163" t="str">
        <f t="shared" si="53"/>
        <v/>
      </c>
    </row>
    <row r="585" spans="1:9" x14ac:dyDescent="0.25">
      <c r="A585" s="164" t="str">
        <f t="shared" si="48"/>
        <v/>
      </c>
      <c r="B585" s="164" t="str">
        <f>IF(A585&gt;$A$8*12,"",VLOOKUP(A585,Lists!B580:E1180,2,FALSE))</f>
        <v/>
      </c>
      <c r="C585" s="164" t="str">
        <f>IF(A585&gt;$A$8*12,"",VLOOKUP(A585,Lists!$B$6:$D$606,3,FALSE))</f>
        <v/>
      </c>
      <c r="D585" s="184" t="str">
        <f t="shared" si="49"/>
        <v/>
      </c>
      <c r="E585" s="163" t="str">
        <f t="shared" si="50"/>
        <v/>
      </c>
      <c r="F585" s="163" t="str">
        <f t="shared" si="51"/>
        <v/>
      </c>
      <c r="G585" s="163" t="str">
        <f t="shared" si="52"/>
        <v/>
      </c>
      <c r="H585" s="163" t="str">
        <f>IF(A585&gt;$A$8*12,"",VLOOKUP(A585,Lists!B580:E1169,4,FALSE))</f>
        <v/>
      </c>
      <c r="I585" s="163" t="str">
        <f t="shared" si="53"/>
        <v/>
      </c>
    </row>
    <row r="586" spans="1:9" x14ac:dyDescent="0.25">
      <c r="A586" s="164" t="str">
        <f t="shared" si="48"/>
        <v/>
      </c>
      <c r="B586" s="164" t="str">
        <f>IF(A586&gt;$A$8*12,"",VLOOKUP(A586,Lists!B581:E1181,2,FALSE))</f>
        <v/>
      </c>
      <c r="C586" s="164" t="str">
        <f>IF(A586&gt;$A$8*12,"",VLOOKUP(A586,Lists!$B$6:$D$606,3,FALSE))</f>
        <v/>
      </c>
      <c r="D586" s="184" t="str">
        <f t="shared" si="49"/>
        <v/>
      </c>
      <c r="E586" s="163" t="str">
        <f t="shared" si="50"/>
        <v/>
      </c>
      <c r="F586" s="163" t="str">
        <f t="shared" si="51"/>
        <v/>
      </c>
      <c r="G586" s="163" t="str">
        <f t="shared" si="52"/>
        <v/>
      </c>
      <c r="H586" s="163" t="str">
        <f>IF(A586&gt;$A$8*12,"",VLOOKUP(A586,Lists!B581:E1170,4,FALSE))</f>
        <v/>
      </c>
      <c r="I586" s="163" t="str">
        <f t="shared" si="53"/>
        <v/>
      </c>
    </row>
    <row r="587" spans="1:9" x14ac:dyDescent="0.25">
      <c r="A587" s="164" t="str">
        <f t="shared" si="48"/>
        <v/>
      </c>
      <c r="B587" s="164" t="str">
        <f>IF(A587&gt;$A$8*12,"",VLOOKUP(A587,Lists!B582:E1182,2,FALSE))</f>
        <v/>
      </c>
      <c r="C587" s="164" t="str">
        <f>IF(A587&gt;$A$8*12,"",VLOOKUP(A587,Lists!$B$6:$D$606,3,FALSE))</f>
        <v/>
      </c>
      <c r="D587" s="184" t="str">
        <f t="shared" si="49"/>
        <v/>
      </c>
      <c r="E587" s="163" t="str">
        <f t="shared" si="50"/>
        <v/>
      </c>
      <c r="F587" s="163" t="str">
        <f t="shared" si="51"/>
        <v/>
      </c>
      <c r="G587" s="163" t="str">
        <f t="shared" si="52"/>
        <v/>
      </c>
      <c r="H587" s="163" t="str">
        <f>IF(A587&gt;$A$8*12,"",VLOOKUP(A587,Lists!B582:E1171,4,FALSE))</f>
        <v/>
      </c>
      <c r="I587" s="163" t="str">
        <f t="shared" si="53"/>
        <v/>
      </c>
    </row>
    <row r="588" spans="1:9" x14ac:dyDescent="0.25">
      <c r="A588" s="164" t="str">
        <f t="shared" ref="A588:A610" si="54">IF(A587&lt;($A$8*12),A587+1,"")</f>
        <v/>
      </c>
      <c r="B588" s="164" t="str">
        <f>IF(A588&gt;$A$8*12,"",VLOOKUP(A588,Lists!B583:E1183,2,FALSE))</f>
        <v/>
      </c>
      <c r="C588" s="164" t="str">
        <f>IF(A588&gt;$A$8*12,"",VLOOKUP(A588,Lists!$B$6:$D$606,3,FALSE))</f>
        <v/>
      </c>
      <c r="D588" s="184" t="str">
        <f t="shared" ref="D588:D610" si="55">IF(A588&gt;$A$8*12,"",D587)</f>
        <v/>
      </c>
      <c r="E588" s="163" t="str">
        <f t="shared" ref="E588:E610" si="56">IF(A588&gt;$A$8*12,"",+I587)</f>
        <v/>
      </c>
      <c r="F588" s="163" t="str">
        <f t="shared" ref="F588:F610" si="57">IF(A588&gt;$A$8*12,"",F587)</f>
        <v/>
      </c>
      <c r="G588" s="163" t="str">
        <f t="shared" ref="G588:G610" si="58">IF(A588&gt;$A$8*12,"",ROUND((+E588+F588)*D588/12,0))</f>
        <v/>
      </c>
      <c r="H588" s="163" t="str">
        <f>IF(A588&gt;$A$8*12,"",VLOOKUP(A588,Lists!B583:E1172,4,FALSE))</f>
        <v/>
      </c>
      <c r="I588" s="163" t="str">
        <f t="shared" ref="I588:I610" si="59">IF(A588&gt;$A$8*12,"",+E588+F588+G588-H588)</f>
        <v/>
      </c>
    </row>
    <row r="589" spans="1:9" x14ac:dyDescent="0.25">
      <c r="A589" s="164" t="str">
        <f t="shared" si="54"/>
        <v/>
      </c>
      <c r="B589" s="164" t="str">
        <f>IF(A589&gt;$A$8*12,"",VLOOKUP(A589,Lists!B584:E1184,2,FALSE))</f>
        <v/>
      </c>
      <c r="C589" s="164" t="str">
        <f>IF(A589&gt;$A$8*12,"",VLOOKUP(A589,Lists!$B$6:$D$606,3,FALSE))</f>
        <v/>
      </c>
      <c r="D589" s="184" t="str">
        <f t="shared" si="55"/>
        <v/>
      </c>
      <c r="E589" s="163" t="str">
        <f t="shared" si="56"/>
        <v/>
      </c>
      <c r="F589" s="163" t="str">
        <f t="shared" si="57"/>
        <v/>
      </c>
      <c r="G589" s="163" t="str">
        <f t="shared" si="58"/>
        <v/>
      </c>
      <c r="H589" s="163" t="str">
        <f>IF(A589&gt;$A$8*12,"",VLOOKUP(A589,Lists!B584:E1173,4,FALSE))</f>
        <v/>
      </c>
      <c r="I589" s="163" t="str">
        <f t="shared" si="59"/>
        <v/>
      </c>
    </row>
    <row r="590" spans="1:9" x14ac:dyDescent="0.25">
      <c r="A590" s="164" t="str">
        <f t="shared" si="54"/>
        <v/>
      </c>
      <c r="B590" s="164" t="str">
        <f>IF(A590&gt;$A$8*12,"",VLOOKUP(A590,Lists!B585:E1185,2,FALSE))</f>
        <v/>
      </c>
      <c r="C590" s="164" t="str">
        <f>IF(A590&gt;$A$8*12,"",VLOOKUP(A590,Lists!$B$6:$D$606,3,FALSE))</f>
        <v/>
      </c>
      <c r="D590" s="184" t="str">
        <f t="shared" si="55"/>
        <v/>
      </c>
      <c r="E590" s="163" t="str">
        <f t="shared" si="56"/>
        <v/>
      </c>
      <c r="F590" s="163" t="str">
        <f t="shared" si="57"/>
        <v/>
      </c>
      <c r="G590" s="163" t="str">
        <f t="shared" si="58"/>
        <v/>
      </c>
      <c r="H590" s="163" t="str">
        <f>IF(A590&gt;$A$8*12,"",VLOOKUP(A590,Lists!B585:E1174,4,FALSE))</f>
        <v/>
      </c>
      <c r="I590" s="163" t="str">
        <f t="shared" si="59"/>
        <v/>
      </c>
    </row>
    <row r="591" spans="1:9" x14ac:dyDescent="0.25">
      <c r="A591" s="164" t="str">
        <f t="shared" si="54"/>
        <v/>
      </c>
      <c r="B591" s="164" t="str">
        <f>IF(A591&gt;$A$8*12,"",VLOOKUP(A591,Lists!B586:E1186,2,FALSE))</f>
        <v/>
      </c>
      <c r="C591" s="164" t="str">
        <f>IF(A591&gt;$A$8*12,"",VLOOKUP(A591,Lists!$B$6:$D$606,3,FALSE))</f>
        <v/>
      </c>
      <c r="D591" s="184" t="str">
        <f t="shared" si="55"/>
        <v/>
      </c>
      <c r="E591" s="163" t="str">
        <f t="shared" si="56"/>
        <v/>
      </c>
      <c r="F591" s="163" t="str">
        <f t="shared" si="57"/>
        <v/>
      </c>
      <c r="G591" s="163" t="str">
        <f t="shared" si="58"/>
        <v/>
      </c>
      <c r="H591" s="163" t="str">
        <f>IF(A591&gt;$A$8*12,"",VLOOKUP(A591,Lists!B586:E1175,4,FALSE))</f>
        <v/>
      </c>
      <c r="I591" s="163" t="str">
        <f t="shared" si="59"/>
        <v/>
      </c>
    </row>
    <row r="592" spans="1:9" x14ac:dyDescent="0.25">
      <c r="A592" s="164" t="str">
        <f t="shared" si="54"/>
        <v/>
      </c>
      <c r="B592" s="164" t="str">
        <f>IF(A592&gt;$A$8*12,"",VLOOKUP(A592,Lists!B587:E1187,2,FALSE))</f>
        <v/>
      </c>
      <c r="C592" s="164" t="str">
        <f>IF(A592&gt;$A$8*12,"",VLOOKUP(A592,Lists!$B$6:$D$606,3,FALSE))</f>
        <v/>
      </c>
      <c r="D592" s="184" t="str">
        <f t="shared" si="55"/>
        <v/>
      </c>
      <c r="E592" s="163" t="str">
        <f t="shared" si="56"/>
        <v/>
      </c>
      <c r="F592" s="163" t="str">
        <f t="shared" si="57"/>
        <v/>
      </c>
      <c r="G592" s="163" t="str">
        <f t="shared" si="58"/>
        <v/>
      </c>
      <c r="H592" s="163" t="str">
        <f>IF(A592&gt;$A$8*12,"",VLOOKUP(A592,Lists!B587:E1176,4,FALSE))</f>
        <v/>
      </c>
      <c r="I592" s="163" t="str">
        <f t="shared" si="59"/>
        <v/>
      </c>
    </row>
    <row r="593" spans="1:9" x14ac:dyDescent="0.25">
      <c r="A593" s="164" t="str">
        <f t="shared" si="54"/>
        <v/>
      </c>
      <c r="B593" s="164" t="str">
        <f>IF(A593&gt;$A$8*12,"",VLOOKUP(A593,Lists!B588:E1188,2,FALSE))</f>
        <v/>
      </c>
      <c r="C593" s="164" t="str">
        <f>IF(A593&gt;$A$8*12,"",VLOOKUP(A593,Lists!$B$6:$D$606,3,FALSE))</f>
        <v/>
      </c>
      <c r="D593" s="184" t="str">
        <f t="shared" si="55"/>
        <v/>
      </c>
      <c r="E593" s="163" t="str">
        <f t="shared" si="56"/>
        <v/>
      </c>
      <c r="F593" s="163" t="str">
        <f t="shared" si="57"/>
        <v/>
      </c>
      <c r="G593" s="163" t="str">
        <f t="shared" si="58"/>
        <v/>
      </c>
      <c r="H593" s="163" t="str">
        <f>IF(A593&gt;$A$8*12,"",VLOOKUP(A593,Lists!B588:E1177,4,FALSE))</f>
        <v/>
      </c>
      <c r="I593" s="163" t="str">
        <f t="shared" si="59"/>
        <v/>
      </c>
    </row>
    <row r="594" spans="1:9" x14ac:dyDescent="0.25">
      <c r="A594" s="164" t="str">
        <f t="shared" si="54"/>
        <v/>
      </c>
      <c r="B594" s="164" t="str">
        <f>IF(A594&gt;$A$8*12,"",VLOOKUP(A594,Lists!B589:E1189,2,FALSE))</f>
        <v/>
      </c>
      <c r="C594" s="164" t="str">
        <f>IF(A594&gt;$A$8*12,"",VLOOKUP(A594,Lists!$B$6:$D$606,3,FALSE))</f>
        <v/>
      </c>
      <c r="D594" s="184" t="str">
        <f t="shared" si="55"/>
        <v/>
      </c>
      <c r="E594" s="163" t="str">
        <f t="shared" si="56"/>
        <v/>
      </c>
      <c r="F594" s="163" t="str">
        <f t="shared" si="57"/>
        <v/>
      </c>
      <c r="G594" s="163" t="str">
        <f t="shared" si="58"/>
        <v/>
      </c>
      <c r="H594" s="163" t="str">
        <f>IF(A594&gt;$A$8*12,"",VLOOKUP(A594,Lists!B589:E1178,4,FALSE))</f>
        <v/>
      </c>
      <c r="I594" s="163" t="str">
        <f t="shared" si="59"/>
        <v/>
      </c>
    </row>
    <row r="595" spans="1:9" x14ac:dyDescent="0.25">
      <c r="A595" s="164" t="str">
        <f t="shared" si="54"/>
        <v/>
      </c>
      <c r="B595" s="164" t="str">
        <f>IF(A595&gt;$A$8*12,"",VLOOKUP(A595,Lists!B590:E1190,2,FALSE))</f>
        <v/>
      </c>
      <c r="C595" s="164" t="str">
        <f>IF(A595&gt;$A$8*12,"",VLOOKUP(A595,Lists!$B$6:$D$606,3,FALSE))</f>
        <v/>
      </c>
      <c r="D595" s="184" t="str">
        <f t="shared" si="55"/>
        <v/>
      </c>
      <c r="E595" s="163" t="str">
        <f t="shared" si="56"/>
        <v/>
      </c>
      <c r="F595" s="163" t="str">
        <f t="shared" si="57"/>
        <v/>
      </c>
      <c r="G595" s="163" t="str">
        <f t="shared" si="58"/>
        <v/>
      </c>
      <c r="H595" s="163" t="str">
        <f>IF(A595&gt;$A$8*12,"",VLOOKUP(A595,Lists!B590:E1179,4,FALSE))</f>
        <v/>
      </c>
      <c r="I595" s="163" t="str">
        <f t="shared" si="59"/>
        <v/>
      </c>
    </row>
    <row r="596" spans="1:9" x14ac:dyDescent="0.25">
      <c r="A596" s="164" t="str">
        <f t="shared" si="54"/>
        <v/>
      </c>
      <c r="B596" s="164" t="str">
        <f>IF(A596&gt;$A$8*12,"",VLOOKUP(A596,Lists!B591:E1191,2,FALSE))</f>
        <v/>
      </c>
      <c r="C596" s="164" t="str">
        <f>IF(A596&gt;$A$8*12,"",VLOOKUP(A596,Lists!$B$6:$D$606,3,FALSE))</f>
        <v/>
      </c>
      <c r="D596" s="184" t="str">
        <f t="shared" si="55"/>
        <v/>
      </c>
      <c r="E596" s="163" t="str">
        <f t="shared" si="56"/>
        <v/>
      </c>
      <c r="F596" s="163" t="str">
        <f t="shared" si="57"/>
        <v/>
      </c>
      <c r="G596" s="163" t="str">
        <f t="shared" si="58"/>
        <v/>
      </c>
      <c r="H596" s="163" t="str">
        <f>IF(A596&gt;$A$8*12,"",VLOOKUP(A596,Lists!B591:E1180,4,FALSE))</f>
        <v/>
      </c>
      <c r="I596" s="163" t="str">
        <f t="shared" si="59"/>
        <v/>
      </c>
    </row>
    <row r="597" spans="1:9" x14ac:dyDescent="0.25">
      <c r="A597" s="164" t="str">
        <f t="shared" si="54"/>
        <v/>
      </c>
      <c r="B597" s="164" t="str">
        <f>IF(A597&gt;$A$8*12,"",VLOOKUP(A597,Lists!B592:E1192,2,FALSE))</f>
        <v/>
      </c>
      <c r="C597" s="164" t="str">
        <f>IF(A597&gt;$A$8*12,"",VLOOKUP(A597,Lists!$B$6:$D$606,3,FALSE))</f>
        <v/>
      </c>
      <c r="D597" s="184" t="str">
        <f t="shared" si="55"/>
        <v/>
      </c>
      <c r="E597" s="163" t="str">
        <f t="shared" si="56"/>
        <v/>
      </c>
      <c r="F597" s="163" t="str">
        <f t="shared" si="57"/>
        <v/>
      </c>
      <c r="G597" s="163" t="str">
        <f t="shared" si="58"/>
        <v/>
      </c>
      <c r="H597" s="163" t="str">
        <f>IF(A597&gt;$A$8*12,"",VLOOKUP(A597,Lists!B592:E1181,4,FALSE))</f>
        <v/>
      </c>
      <c r="I597" s="163" t="str">
        <f t="shared" si="59"/>
        <v/>
      </c>
    </row>
    <row r="598" spans="1:9" x14ac:dyDescent="0.25">
      <c r="A598" s="164" t="str">
        <f t="shared" si="54"/>
        <v/>
      </c>
      <c r="B598" s="164" t="str">
        <f>IF(A598&gt;$A$8*12,"",VLOOKUP(A598,Lists!B593:E1193,2,FALSE))</f>
        <v/>
      </c>
      <c r="C598" s="164" t="str">
        <f>IF(A598&gt;$A$8*12,"",VLOOKUP(A598,Lists!$B$6:$D$606,3,FALSE))</f>
        <v/>
      </c>
      <c r="D598" s="184" t="str">
        <f t="shared" si="55"/>
        <v/>
      </c>
      <c r="E598" s="163" t="str">
        <f t="shared" si="56"/>
        <v/>
      </c>
      <c r="F598" s="163" t="str">
        <f t="shared" si="57"/>
        <v/>
      </c>
      <c r="G598" s="163" t="str">
        <f t="shared" si="58"/>
        <v/>
      </c>
      <c r="H598" s="163" t="str">
        <f>IF(A598&gt;$A$8*12,"",VLOOKUP(A598,Lists!B593:E1182,4,FALSE))</f>
        <v/>
      </c>
      <c r="I598" s="163" t="str">
        <f t="shared" si="59"/>
        <v/>
      </c>
    </row>
    <row r="599" spans="1:9" x14ac:dyDescent="0.25">
      <c r="A599" s="164" t="str">
        <f t="shared" si="54"/>
        <v/>
      </c>
      <c r="B599" s="164" t="str">
        <f>IF(A599&gt;$A$8*12,"",VLOOKUP(A599,Lists!B594:E1194,2,FALSE))</f>
        <v/>
      </c>
      <c r="C599" s="164" t="str">
        <f>IF(A599&gt;$A$8*12,"",VLOOKUP(A599,Lists!$B$6:$D$606,3,FALSE))</f>
        <v/>
      </c>
      <c r="D599" s="184" t="str">
        <f t="shared" si="55"/>
        <v/>
      </c>
      <c r="E599" s="163" t="str">
        <f t="shared" si="56"/>
        <v/>
      </c>
      <c r="F599" s="163" t="str">
        <f t="shared" si="57"/>
        <v/>
      </c>
      <c r="G599" s="163" t="str">
        <f t="shared" si="58"/>
        <v/>
      </c>
      <c r="H599" s="163" t="str">
        <f>IF(A599&gt;$A$8*12,"",VLOOKUP(A599,Lists!B594:E1183,4,FALSE))</f>
        <v/>
      </c>
      <c r="I599" s="163" t="str">
        <f t="shared" si="59"/>
        <v/>
      </c>
    </row>
    <row r="600" spans="1:9" x14ac:dyDescent="0.25">
      <c r="A600" s="164" t="str">
        <f t="shared" si="54"/>
        <v/>
      </c>
      <c r="B600" s="164" t="str">
        <f>IF(A600&gt;$A$8*12,"",VLOOKUP(A600,Lists!B595:E1195,2,FALSE))</f>
        <v/>
      </c>
      <c r="C600" s="164" t="str">
        <f>IF(A600&gt;$A$8*12,"",VLOOKUP(A600,Lists!$B$6:$D$606,3,FALSE))</f>
        <v/>
      </c>
      <c r="D600" s="184" t="str">
        <f t="shared" si="55"/>
        <v/>
      </c>
      <c r="E600" s="163" t="str">
        <f t="shared" si="56"/>
        <v/>
      </c>
      <c r="F600" s="163" t="str">
        <f t="shared" si="57"/>
        <v/>
      </c>
      <c r="G600" s="163" t="str">
        <f t="shared" si="58"/>
        <v/>
      </c>
      <c r="H600" s="163" t="str">
        <f>IF(A600&gt;$A$8*12,"",VLOOKUP(A600,Lists!B595:E1184,4,FALSE))</f>
        <v/>
      </c>
      <c r="I600" s="163" t="str">
        <f t="shared" si="59"/>
        <v/>
      </c>
    </row>
    <row r="601" spans="1:9" x14ac:dyDescent="0.25">
      <c r="A601" s="164" t="str">
        <f t="shared" si="54"/>
        <v/>
      </c>
      <c r="B601" s="164" t="str">
        <f>IF(A601&gt;$A$8*12,"",VLOOKUP(A601,Lists!B596:E1196,2,FALSE))</f>
        <v/>
      </c>
      <c r="C601" s="164" t="str">
        <f>IF(A601&gt;$A$8*12,"",VLOOKUP(A601,Lists!$B$6:$D$606,3,FALSE))</f>
        <v/>
      </c>
      <c r="D601" s="184" t="str">
        <f t="shared" si="55"/>
        <v/>
      </c>
      <c r="E601" s="163" t="str">
        <f t="shared" si="56"/>
        <v/>
      </c>
      <c r="F601" s="163" t="str">
        <f t="shared" si="57"/>
        <v/>
      </c>
      <c r="G601" s="163" t="str">
        <f t="shared" si="58"/>
        <v/>
      </c>
      <c r="H601" s="163" t="str">
        <f>IF(A601&gt;$A$8*12,"",VLOOKUP(A601,Lists!B596:E1185,4,FALSE))</f>
        <v/>
      </c>
      <c r="I601" s="163" t="str">
        <f t="shared" si="59"/>
        <v/>
      </c>
    </row>
    <row r="602" spans="1:9" x14ac:dyDescent="0.25">
      <c r="A602" s="164" t="str">
        <f t="shared" si="54"/>
        <v/>
      </c>
      <c r="B602" s="164" t="str">
        <f>IF(A602&gt;$A$8*12,"",VLOOKUP(A602,Lists!B597:E1197,2,FALSE))</f>
        <v/>
      </c>
      <c r="C602" s="164" t="str">
        <f>IF(A602&gt;$A$8*12,"",VLOOKUP(A602,Lists!$B$6:$D$606,3,FALSE))</f>
        <v/>
      </c>
      <c r="D602" s="184" t="str">
        <f t="shared" si="55"/>
        <v/>
      </c>
      <c r="E602" s="163" t="str">
        <f t="shared" si="56"/>
        <v/>
      </c>
      <c r="F602" s="163" t="str">
        <f t="shared" si="57"/>
        <v/>
      </c>
      <c r="G602" s="163" t="str">
        <f t="shared" si="58"/>
        <v/>
      </c>
      <c r="H602" s="163" t="str">
        <f>IF(A602&gt;$A$8*12,"",VLOOKUP(A602,Lists!B597:E1186,4,FALSE))</f>
        <v/>
      </c>
      <c r="I602" s="163" t="str">
        <f t="shared" si="59"/>
        <v/>
      </c>
    </row>
    <row r="603" spans="1:9" x14ac:dyDescent="0.25">
      <c r="A603" s="164" t="str">
        <f t="shared" si="54"/>
        <v/>
      </c>
      <c r="B603" s="164" t="str">
        <f>IF(A603&gt;$A$8*12,"",VLOOKUP(A603,Lists!B598:E1198,2,FALSE))</f>
        <v/>
      </c>
      <c r="C603" s="164" t="str">
        <f>IF(A603&gt;$A$8*12,"",VLOOKUP(A603,Lists!$B$6:$D$606,3,FALSE))</f>
        <v/>
      </c>
      <c r="D603" s="184" t="str">
        <f t="shared" si="55"/>
        <v/>
      </c>
      <c r="E603" s="163" t="str">
        <f t="shared" si="56"/>
        <v/>
      </c>
      <c r="F603" s="163" t="str">
        <f t="shared" si="57"/>
        <v/>
      </c>
      <c r="G603" s="163" t="str">
        <f t="shared" si="58"/>
        <v/>
      </c>
      <c r="H603" s="163" t="str">
        <f>IF(A603&gt;$A$8*12,"",VLOOKUP(A603,Lists!B598:E1187,4,FALSE))</f>
        <v/>
      </c>
      <c r="I603" s="163" t="str">
        <f t="shared" si="59"/>
        <v/>
      </c>
    </row>
    <row r="604" spans="1:9" x14ac:dyDescent="0.25">
      <c r="A604" s="164" t="str">
        <f t="shared" si="54"/>
        <v/>
      </c>
      <c r="B604" s="164" t="str">
        <f>IF(A604&gt;$A$8*12,"",VLOOKUP(A604,Lists!B599:E1199,2,FALSE))</f>
        <v/>
      </c>
      <c r="C604" s="164" t="str">
        <f>IF(A604&gt;$A$8*12,"",VLOOKUP(A604,Lists!$B$6:$D$606,3,FALSE))</f>
        <v/>
      </c>
      <c r="D604" s="184" t="str">
        <f t="shared" si="55"/>
        <v/>
      </c>
      <c r="E604" s="163" t="str">
        <f t="shared" si="56"/>
        <v/>
      </c>
      <c r="F604" s="163" t="str">
        <f t="shared" si="57"/>
        <v/>
      </c>
      <c r="G604" s="163" t="str">
        <f t="shared" si="58"/>
        <v/>
      </c>
      <c r="H604" s="163" t="str">
        <f>IF(A604&gt;$A$8*12,"",VLOOKUP(A604,Lists!B599:E1188,4,FALSE))</f>
        <v/>
      </c>
      <c r="I604" s="163" t="str">
        <f t="shared" si="59"/>
        <v/>
      </c>
    </row>
    <row r="605" spans="1:9" x14ac:dyDescent="0.25">
      <c r="A605" s="164" t="str">
        <f t="shared" si="54"/>
        <v/>
      </c>
      <c r="B605" s="164" t="str">
        <f>IF(A605&gt;$A$8*12,"",VLOOKUP(A605,Lists!B600:E1200,2,FALSE))</f>
        <v/>
      </c>
      <c r="C605" s="164" t="str">
        <f>IF(A605&gt;$A$8*12,"",VLOOKUP(A605,Lists!$B$6:$D$606,3,FALSE))</f>
        <v/>
      </c>
      <c r="D605" s="184" t="str">
        <f t="shared" si="55"/>
        <v/>
      </c>
      <c r="E605" s="163" t="str">
        <f t="shared" si="56"/>
        <v/>
      </c>
      <c r="F605" s="163" t="str">
        <f t="shared" si="57"/>
        <v/>
      </c>
      <c r="G605" s="163" t="str">
        <f t="shared" si="58"/>
        <v/>
      </c>
      <c r="H605" s="163" t="str">
        <f>IF(A605&gt;$A$8*12,"",VLOOKUP(A605,Lists!B600:E1189,4,FALSE))</f>
        <v/>
      </c>
      <c r="I605" s="163" t="str">
        <f t="shared" si="59"/>
        <v/>
      </c>
    </row>
    <row r="606" spans="1:9" x14ac:dyDescent="0.25">
      <c r="A606" s="164" t="str">
        <f t="shared" si="54"/>
        <v/>
      </c>
      <c r="B606" s="164" t="str">
        <f>IF(A606&gt;$A$8*12,"",VLOOKUP(A606,Lists!B601:E1201,2,FALSE))</f>
        <v/>
      </c>
      <c r="C606" s="164" t="str">
        <f>IF(A606&gt;$A$8*12,"",VLOOKUP(A606,Lists!$B$6:$D$606,3,FALSE))</f>
        <v/>
      </c>
      <c r="D606" s="184" t="str">
        <f t="shared" si="55"/>
        <v/>
      </c>
      <c r="E606" s="163" t="str">
        <f t="shared" si="56"/>
        <v/>
      </c>
      <c r="F606" s="163" t="str">
        <f t="shared" si="57"/>
        <v/>
      </c>
      <c r="G606" s="163" t="str">
        <f t="shared" si="58"/>
        <v/>
      </c>
      <c r="H606" s="163" t="str">
        <f>IF(A606&gt;$A$8*12,"",VLOOKUP(A606,Lists!B601:E1190,4,FALSE))</f>
        <v/>
      </c>
      <c r="I606" s="163" t="str">
        <f t="shared" si="59"/>
        <v/>
      </c>
    </row>
    <row r="607" spans="1:9" x14ac:dyDescent="0.25">
      <c r="A607" s="164" t="str">
        <f t="shared" si="54"/>
        <v/>
      </c>
      <c r="B607" s="164" t="str">
        <f>IF(A607&gt;$A$8*12,"",VLOOKUP(A607,Lists!B602:E1202,2,FALSE))</f>
        <v/>
      </c>
      <c r="C607" s="164" t="str">
        <f>IF(A607&gt;$A$8*12,"",VLOOKUP(A607,Lists!$B$6:$D$606,3,FALSE))</f>
        <v/>
      </c>
      <c r="D607" s="184" t="str">
        <f t="shared" si="55"/>
        <v/>
      </c>
      <c r="E607" s="163" t="str">
        <f t="shared" si="56"/>
        <v/>
      </c>
      <c r="F607" s="163" t="str">
        <f t="shared" si="57"/>
        <v/>
      </c>
      <c r="G607" s="163" t="str">
        <f t="shared" si="58"/>
        <v/>
      </c>
      <c r="H607" s="163" t="str">
        <f>IF(A607&gt;$A$8*12,"",VLOOKUP(A607,Lists!B602:E1191,4,FALSE))</f>
        <v/>
      </c>
      <c r="I607" s="163" t="str">
        <f t="shared" si="59"/>
        <v/>
      </c>
    </row>
    <row r="608" spans="1:9" x14ac:dyDescent="0.25">
      <c r="A608" s="164" t="str">
        <f t="shared" si="54"/>
        <v/>
      </c>
      <c r="B608" s="164" t="str">
        <f>IF(A608&gt;$A$8*12,"",VLOOKUP(A608,Lists!B603:E1203,2,FALSE))</f>
        <v/>
      </c>
      <c r="C608" s="164" t="str">
        <f>IF(A608&gt;$A$8*12,"",VLOOKUP(A608,Lists!$B$6:$D$606,3,FALSE))</f>
        <v/>
      </c>
      <c r="D608" s="184" t="str">
        <f t="shared" si="55"/>
        <v/>
      </c>
      <c r="E608" s="163" t="str">
        <f t="shared" si="56"/>
        <v/>
      </c>
      <c r="F608" s="163" t="str">
        <f t="shared" si="57"/>
        <v/>
      </c>
      <c r="G608" s="163" t="str">
        <f t="shared" si="58"/>
        <v/>
      </c>
      <c r="H608" s="163" t="str">
        <f>IF(A608&gt;$A$8*12,"",VLOOKUP(A608,Lists!B603:E1192,4,FALSE))</f>
        <v/>
      </c>
      <c r="I608" s="163" t="str">
        <f t="shared" si="59"/>
        <v/>
      </c>
    </row>
    <row r="609" spans="1:9" x14ac:dyDescent="0.25">
      <c r="A609" s="164" t="str">
        <f t="shared" si="54"/>
        <v/>
      </c>
      <c r="B609" s="164" t="str">
        <f>IF(A609&gt;$A$8*12,"",VLOOKUP(A609,Lists!B604:E1204,2,FALSE))</f>
        <v/>
      </c>
      <c r="C609" s="164" t="str">
        <f>IF(A609&gt;$A$8*12,"",VLOOKUP(A609,Lists!$B$6:$D$606,3,FALSE))</f>
        <v/>
      </c>
      <c r="D609" s="184" t="str">
        <f t="shared" si="55"/>
        <v/>
      </c>
      <c r="E609" s="163" t="str">
        <f t="shared" si="56"/>
        <v/>
      </c>
      <c r="F609" s="163" t="str">
        <f t="shared" si="57"/>
        <v/>
      </c>
      <c r="G609" s="163" t="str">
        <f t="shared" si="58"/>
        <v/>
      </c>
      <c r="H609" s="163" t="str">
        <f>IF(A609&gt;$A$8*12,"",VLOOKUP(A609,Lists!B604:E1193,4,FALSE))</f>
        <v/>
      </c>
      <c r="I609" s="163" t="str">
        <f t="shared" si="59"/>
        <v/>
      </c>
    </row>
    <row r="610" spans="1:9" x14ac:dyDescent="0.25">
      <c r="A610" s="164" t="str">
        <f t="shared" si="54"/>
        <v/>
      </c>
      <c r="B610" s="164" t="str">
        <f>IF(A610&gt;$A$8*12,"",VLOOKUP(A610,Lists!B605:E1205,2,FALSE))</f>
        <v/>
      </c>
      <c r="C610" s="164" t="str">
        <f>IF(A610&gt;$A$8*12,"",VLOOKUP(A610,Lists!$B$6:$D$606,3,FALSE))</f>
        <v/>
      </c>
      <c r="D610" s="184" t="str">
        <f t="shared" si="55"/>
        <v/>
      </c>
      <c r="E610" s="163" t="str">
        <f t="shared" si="56"/>
        <v/>
      </c>
      <c r="F610" s="163" t="str">
        <f t="shared" si="57"/>
        <v/>
      </c>
      <c r="G610" s="163" t="str">
        <f t="shared" si="58"/>
        <v/>
      </c>
      <c r="H610" s="163" t="str">
        <f>IF(A610&gt;$A$8*12,"",VLOOKUP(A610,Lists!B605:E1194,4,FALSE))</f>
        <v/>
      </c>
      <c r="I610" s="163" t="str">
        <f t="shared" si="59"/>
        <v/>
      </c>
    </row>
    <row r="611" spans="1:9" x14ac:dyDescent="0.25">
      <c r="B611" s="164"/>
      <c r="C611" s="164"/>
      <c r="D611" s="184"/>
      <c r="E611" s="163"/>
      <c r="F611" s="163"/>
      <c r="G611" s="163"/>
      <c r="H611" s="163"/>
      <c r="I611" s="163"/>
    </row>
  </sheetData>
  <sheetProtection algorithmName="SHA-512" hashValue="HO3g9Icf3tcC/XU1Fdnxd9sKEAF9kt+6S4DqQn2gFLirtGFO12+BONysIRMjzo+YcCuqZHdu8VVbITKbjStFRA==" saltValue="8DM9kjDOjhQCRtkVxPwbpA==" spinCount="100000" sheet="1" objects="1" scenarios="1" selectLockedCells="1" selectUnlockedCells="1"/>
  <mergeCells count="3">
    <mergeCell ref="A1:D1"/>
    <mergeCell ref="A2:D2"/>
    <mergeCell ref="E5:F6"/>
  </mergeCells>
  <conditionalFormatting sqref="H10:H610">
    <cfRule type="top10" dxfId="18" priority="1" rank="1"/>
    <cfRule type="top10" dxfId="17" priority="2" bottom="1" rank="1"/>
  </conditionalFormatting>
  <printOptions horizontalCentered="1"/>
  <pageMargins left="0.45" right="0.45" top="0.5" bottom="0.5" header="0.3" footer="0.3"/>
  <pageSetup scale="90" fitToHeight="0" orientation="portrait" r:id="rId1"/>
  <headerFooter>
    <oddFooter>&amp;RPage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CD60-122E-4574-8485-F8A1BD8FE61E}">
  <sheetPr>
    <tabColor rgb="FFFFC000"/>
  </sheetPr>
  <dimension ref="B4:F606"/>
  <sheetViews>
    <sheetView zoomScaleNormal="100" workbookViewId="0">
      <pane ySplit="6" topLeftCell="A112" activePane="bottomLeft" state="frozen"/>
      <selection pane="bottomLeft" activeCell="E5" sqref="E5"/>
    </sheetView>
  </sheetViews>
  <sheetFormatPr defaultColWidth="8.7109375" defaultRowHeight="15" x14ac:dyDescent="0.25"/>
  <sheetData>
    <row r="4" spans="2:6" x14ac:dyDescent="0.25">
      <c r="B4" s="2"/>
      <c r="C4" s="2"/>
      <c r="D4" s="2"/>
      <c r="E4" s="3">
        <f>+'Retirem Planning Tool Results'!C52</f>
        <v>0.03</v>
      </c>
      <c r="F4" t="s">
        <v>20</v>
      </c>
    </row>
    <row r="5" spans="2:6" x14ac:dyDescent="0.25">
      <c r="B5" s="2"/>
      <c r="C5" s="2"/>
      <c r="D5" s="4">
        <f>+'Retirem Planning Tool Results'!C14</f>
        <v>67</v>
      </c>
      <c r="E5" s="3">
        <f>+'Retirem Planning Tool Results'!C50</f>
        <v>0.05</v>
      </c>
      <c r="F5" t="s">
        <v>21</v>
      </c>
    </row>
    <row r="6" spans="2:6" x14ac:dyDescent="0.25">
      <c r="B6" s="1" t="s">
        <v>16</v>
      </c>
      <c r="C6" s="1" t="s">
        <v>1</v>
      </c>
      <c r="D6" s="1" t="s">
        <v>17</v>
      </c>
      <c r="E6" s="1" t="s">
        <v>19</v>
      </c>
    </row>
    <row r="7" spans="2:6" x14ac:dyDescent="0.25">
      <c r="B7" s="1">
        <v>1</v>
      </c>
      <c r="C7" s="1">
        <v>1</v>
      </c>
      <c r="D7" s="1">
        <f>+$D$5-1+B7</f>
        <v>67</v>
      </c>
      <c r="E7" s="5">
        <f>ROUND('Retirem Planning Tool Results'!C20*$E$5/12,0)</f>
        <v>2083</v>
      </c>
    </row>
    <row r="8" spans="2:6" x14ac:dyDescent="0.25">
      <c r="B8" s="1">
        <v>2</v>
      </c>
      <c r="C8" s="1">
        <v>1</v>
      </c>
      <c r="D8" s="1">
        <f>+D7</f>
        <v>67</v>
      </c>
      <c r="E8" s="5">
        <f>+E7</f>
        <v>2083</v>
      </c>
    </row>
    <row r="9" spans="2:6" x14ac:dyDescent="0.25">
      <c r="B9" s="1">
        <v>3</v>
      </c>
      <c r="C9" s="1">
        <v>1</v>
      </c>
      <c r="D9" s="1">
        <f t="shared" ref="D9:E24" si="0">+D8</f>
        <v>67</v>
      </c>
      <c r="E9" s="5">
        <f t="shared" si="0"/>
        <v>2083</v>
      </c>
    </row>
    <row r="10" spans="2:6" x14ac:dyDescent="0.25">
      <c r="B10" s="1">
        <v>4</v>
      </c>
      <c r="C10" s="1">
        <v>1</v>
      </c>
      <c r="D10" s="1">
        <f t="shared" si="0"/>
        <v>67</v>
      </c>
      <c r="E10" s="5">
        <f t="shared" si="0"/>
        <v>2083</v>
      </c>
    </row>
    <row r="11" spans="2:6" x14ac:dyDescent="0.25">
      <c r="B11" s="1">
        <v>5</v>
      </c>
      <c r="C11" s="1">
        <v>1</v>
      </c>
      <c r="D11" s="1">
        <f t="shared" si="0"/>
        <v>67</v>
      </c>
      <c r="E11" s="5">
        <f t="shared" si="0"/>
        <v>2083</v>
      </c>
    </row>
    <row r="12" spans="2:6" x14ac:dyDescent="0.25">
      <c r="B12" s="1">
        <v>6</v>
      </c>
      <c r="C12" s="1">
        <v>1</v>
      </c>
      <c r="D12" s="1">
        <f t="shared" si="0"/>
        <v>67</v>
      </c>
      <c r="E12" s="5">
        <f t="shared" si="0"/>
        <v>2083</v>
      </c>
    </row>
    <row r="13" spans="2:6" x14ac:dyDescent="0.25">
      <c r="B13" s="1">
        <v>7</v>
      </c>
      <c r="C13" s="1">
        <v>1</v>
      </c>
      <c r="D13" s="1">
        <f t="shared" si="0"/>
        <v>67</v>
      </c>
      <c r="E13" s="5">
        <f t="shared" si="0"/>
        <v>2083</v>
      </c>
    </row>
    <row r="14" spans="2:6" x14ac:dyDescent="0.25">
      <c r="B14" s="1">
        <v>8</v>
      </c>
      <c r="C14" s="1">
        <v>1</v>
      </c>
      <c r="D14" s="1">
        <f t="shared" si="0"/>
        <v>67</v>
      </c>
      <c r="E14" s="5">
        <f t="shared" si="0"/>
        <v>2083</v>
      </c>
    </row>
    <row r="15" spans="2:6" x14ac:dyDescent="0.25">
      <c r="B15" s="1">
        <v>9</v>
      </c>
      <c r="C15" s="1">
        <v>1</v>
      </c>
      <c r="D15" s="1">
        <f t="shared" si="0"/>
        <v>67</v>
      </c>
      <c r="E15" s="5">
        <f t="shared" si="0"/>
        <v>2083</v>
      </c>
    </row>
    <row r="16" spans="2:6" x14ac:dyDescent="0.25">
      <c r="B16" s="1">
        <v>10</v>
      </c>
      <c r="C16" s="1">
        <v>1</v>
      </c>
      <c r="D16" s="1">
        <f t="shared" si="0"/>
        <v>67</v>
      </c>
      <c r="E16" s="5">
        <f t="shared" si="0"/>
        <v>2083</v>
      </c>
    </row>
    <row r="17" spans="2:5" x14ac:dyDescent="0.25">
      <c r="B17" s="1">
        <v>11</v>
      </c>
      <c r="C17" s="1">
        <v>1</v>
      </c>
      <c r="D17" s="1">
        <f t="shared" si="0"/>
        <v>67</v>
      </c>
      <c r="E17" s="5">
        <f t="shared" si="0"/>
        <v>2083</v>
      </c>
    </row>
    <row r="18" spans="2:5" x14ac:dyDescent="0.25">
      <c r="B18" s="1">
        <v>12</v>
      </c>
      <c r="C18" s="1">
        <v>1</v>
      </c>
      <c r="D18" s="1">
        <f t="shared" si="0"/>
        <v>67</v>
      </c>
      <c r="E18" s="5">
        <f t="shared" si="0"/>
        <v>2083</v>
      </c>
    </row>
    <row r="19" spans="2:5" x14ac:dyDescent="0.25">
      <c r="B19" s="1">
        <v>13</v>
      </c>
      <c r="C19" s="1">
        <v>2</v>
      </c>
      <c r="D19" s="1">
        <f>+D18+1</f>
        <v>68</v>
      </c>
      <c r="E19" s="5">
        <f>ROUND(+E18*(1+$E$4),0)</f>
        <v>2145</v>
      </c>
    </row>
    <row r="20" spans="2:5" x14ac:dyDescent="0.25">
      <c r="B20" s="1">
        <v>14</v>
      </c>
      <c r="C20" s="1">
        <v>2</v>
      </c>
      <c r="D20" s="1">
        <f t="shared" ref="D20:E30" si="1">+D19</f>
        <v>68</v>
      </c>
      <c r="E20" s="5">
        <f t="shared" si="0"/>
        <v>2145</v>
      </c>
    </row>
    <row r="21" spans="2:5" x14ac:dyDescent="0.25">
      <c r="B21" s="1">
        <v>15</v>
      </c>
      <c r="C21" s="1">
        <v>2</v>
      </c>
      <c r="D21" s="1">
        <f t="shared" si="1"/>
        <v>68</v>
      </c>
      <c r="E21" s="5">
        <f t="shared" si="0"/>
        <v>2145</v>
      </c>
    </row>
    <row r="22" spans="2:5" x14ac:dyDescent="0.25">
      <c r="B22" s="1">
        <v>16</v>
      </c>
      <c r="C22" s="1">
        <v>2</v>
      </c>
      <c r="D22" s="1">
        <f t="shared" si="1"/>
        <v>68</v>
      </c>
      <c r="E22" s="5">
        <f t="shared" si="0"/>
        <v>2145</v>
      </c>
    </row>
    <row r="23" spans="2:5" x14ac:dyDescent="0.25">
      <c r="B23" s="1">
        <v>17</v>
      </c>
      <c r="C23" s="1">
        <v>2</v>
      </c>
      <c r="D23" s="1">
        <f t="shared" si="1"/>
        <v>68</v>
      </c>
      <c r="E23" s="5">
        <f t="shared" si="0"/>
        <v>2145</v>
      </c>
    </row>
    <row r="24" spans="2:5" x14ac:dyDescent="0.25">
      <c r="B24" s="1">
        <v>18</v>
      </c>
      <c r="C24" s="1">
        <v>2</v>
      </c>
      <c r="D24" s="1">
        <f t="shared" si="1"/>
        <v>68</v>
      </c>
      <c r="E24" s="5">
        <f t="shared" si="0"/>
        <v>2145</v>
      </c>
    </row>
    <row r="25" spans="2:5" x14ac:dyDescent="0.25">
      <c r="B25" s="1">
        <v>19</v>
      </c>
      <c r="C25" s="1">
        <v>2</v>
      </c>
      <c r="D25" s="1">
        <f t="shared" si="1"/>
        <v>68</v>
      </c>
      <c r="E25" s="5">
        <f t="shared" si="1"/>
        <v>2145</v>
      </c>
    </row>
    <row r="26" spans="2:5" x14ac:dyDescent="0.25">
      <c r="B26" s="1">
        <v>20</v>
      </c>
      <c r="C26" s="1">
        <v>2</v>
      </c>
      <c r="D26" s="1">
        <f t="shared" si="1"/>
        <v>68</v>
      </c>
      <c r="E26" s="5">
        <f t="shared" si="1"/>
        <v>2145</v>
      </c>
    </row>
    <row r="27" spans="2:5" x14ac:dyDescent="0.25">
      <c r="B27" s="1">
        <v>21</v>
      </c>
      <c r="C27" s="1">
        <v>2</v>
      </c>
      <c r="D27" s="1">
        <f t="shared" si="1"/>
        <v>68</v>
      </c>
      <c r="E27" s="5">
        <f t="shared" si="1"/>
        <v>2145</v>
      </c>
    </row>
    <row r="28" spans="2:5" x14ac:dyDescent="0.25">
      <c r="B28" s="1">
        <v>22</v>
      </c>
      <c r="C28" s="1">
        <v>2</v>
      </c>
      <c r="D28" s="1">
        <f t="shared" si="1"/>
        <v>68</v>
      </c>
      <c r="E28" s="5">
        <f t="shared" si="1"/>
        <v>2145</v>
      </c>
    </row>
    <row r="29" spans="2:5" x14ac:dyDescent="0.25">
      <c r="B29" s="1">
        <v>23</v>
      </c>
      <c r="C29" s="1">
        <v>2</v>
      </c>
      <c r="D29" s="1">
        <f t="shared" si="1"/>
        <v>68</v>
      </c>
      <c r="E29" s="5">
        <f t="shared" si="1"/>
        <v>2145</v>
      </c>
    </row>
    <row r="30" spans="2:5" x14ac:dyDescent="0.25">
      <c r="B30" s="1">
        <v>24</v>
      </c>
      <c r="C30" s="1">
        <v>2</v>
      </c>
      <c r="D30" s="1">
        <f t="shared" si="1"/>
        <v>68</v>
      </c>
      <c r="E30" s="5">
        <f t="shared" si="1"/>
        <v>2145</v>
      </c>
    </row>
    <row r="31" spans="2:5" x14ac:dyDescent="0.25">
      <c r="B31" s="1">
        <v>25</v>
      </c>
      <c r="C31" s="1">
        <v>3</v>
      </c>
      <c r="D31" s="1">
        <f>+D30+1</f>
        <v>69</v>
      </c>
      <c r="E31" s="5">
        <f>ROUND(+E30*(1+$E$4),0)</f>
        <v>2209</v>
      </c>
    </row>
    <row r="32" spans="2:5" x14ac:dyDescent="0.25">
      <c r="B32" s="1">
        <v>26</v>
      </c>
      <c r="C32" s="1">
        <v>3</v>
      </c>
      <c r="D32" s="1">
        <f t="shared" ref="D32:E42" si="2">+D31</f>
        <v>69</v>
      </c>
      <c r="E32" s="5">
        <f t="shared" si="2"/>
        <v>2209</v>
      </c>
    </row>
    <row r="33" spans="2:5" x14ac:dyDescent="0.25">
      <c r="B33" s="1">
        <v>27</v>
      </c>
      <c r="C33" s="1">
        <v>3</v>
      </c>
      <c r="D33" s="1">
        <f t="shared" si="2"/>
        <v>69</v>
      </c>
      <c r="E33" s="5">
        <f t="shared" si="2"/>
        <v>2209</v>
      </c>
    </row>
    <row r="34" spans="2:5" x14ac:dyDescent="0.25">
      <c r="B34" s="1">
        <v>28</v>
      </c>
      <c r="C34" s="1">
        <v>3</v>
      </c>
      <c r="D34" s="1">
        <f t="shared" si="2"/>
        <v>69</v>
      </c>
      <c r="E34" s="5">
        <f t="shared" si="2"/>
        <v>2209</v>
      </c>
    </row>
    <row r="35" spans="2:5" x14ac:dyDescent="0.25">
      <c r="B35" s="1">
        <v>29</v>
      </c>
      <c r="C35" s="1">
        <v>3</v>
      </c>
      <c r="D35" s="1">
        <f t="shared" si="2"/>
        <v>69</v>
      </c>
      <c r="E35" s="5">
        <f t="shared" si="2"/>
        <v>2209</v>
      </c>
    </row>
    <row r="36" spans="2:5" x14ac:dyDescent="0.25">
      <c r="B36" s="1">
        <v>30</v>
      </c>
      <c r="C36" s="1">
        <v>3</v>
      </c>
      <c r="D36" s="1">
        <f t="shared" si="2"/>
        <v>69</v>
      </c>
      <c r="E36" s="5">
        <f t="shared" si="2"/>
        <v>2209</v>
      </c>
    </row>
    <row r="37" spans="2:5" x14ac:dyDescent="0.25">
      <c r="B37" s="1">
        <v>31</v>
      </c>
      <c r="C37" s="1">
        <v>3</v>
      </c>
      <c r="D37" s="1">
        <f t="shared" si="2"/>
        <v>69</v>
      </c>
      <c r="E37" s="5">
        <f t="shared" si="2"/>
        <v>2209</v>
      </c>
    </row>
    <row r="38" spans="2:5" x14ac:dyDescent="0.25">
      <c r="B38" s="1">
        <v>32</v>
      </c>
      <c r="C38" s="1">
        <v>3</v>
      </c>
      <c r="D38" s="1">
        <f t="shared" si="2"/>
        <v>69</v>
      </c>
      <c r="E38" s="5">
        <f t="shared" si="2"/>
        <v>2209</v>
      </c>
    </row>
    <row r="39" spans="2:5" x14ac:dyDescent="0.25">
      <c r="B39" s="1">
        <v>33</v>
      </c>
      <c r="C39" s="1">
        <v>3</v>
      </c>
      <c r="D39" s="1">
        <f t="shared" si="2"/>
        <v>69</v>
      </c>
      <c r="E39" s="5">
        <f t="shared" si="2"/>
        <v>2209</v>
      </c>
    </row>
    <row r="40" spans="2:5" x14ac:dyDescent="0.25">
      <c r="B40" s="1">
        <v>34</v>
      </c>
      <c r="C40" s="1">
        <v>3</v>
      </c>
      <c r="D40" s="1">
        <f t="shared" si="2"/>
        <v>69</v>
      </c>
      <c r="E40" s="5">
        <f t="shared" si="2"/>
        <v>2209</v>
      </c>
    </row>
    <row r="41" spans="2:5" x14ac:dyDescent="0.25">
      <c r="B41" s="1">
        <v>35</v>
      </c>
      <c r="C41" s="1">
        <v>3</v>
      </c>
      <c r="D41" s="1">
        <f t="shared" si="2"/>
        <v>69</v>
      </c>
      <c r="E41" s="5">
        <f t="shared" si="2"/>
        <v>2209</v>
      </c>
    </row>
    <row r="42" spans="2:5" x14ac:dyDescent="0.25">
      <c r="B42" s="1">
        <v>36</v>
      </c>
      <c r="C42" s="1">
        <v>3</v>
      </c>
      <c r="D42" s="1">
        <f t="shared" si="2"/>
        <v>69</v>
      </c>
      <c r="E42" s="5">
        <f t="shared" si="2"/>
        <v>2209</v>
      </c>
    </row>
    <row r="43" spans="2:5" x14ac:dyDescent="0.25">
      <c r="B43" s="1">
        <v>37</v>
      </c>
      <c r="C43" s="1">
        <v>4</v>
      </c>
      <c r="D43" s="1">
        <f>+D42+1</f>
        <v>70</v>
      </c>
      <c r="E43" s="5">
        <f>ROUND(+E42*(1+$E$4),0)</f>
        <v>2275</v>
      </c>
    </row>
    <row r="44" spans="2:5" x14ac:dyDescent="0.25">
      <c r="B44" s="1">
        <v>38</v>
      </c>
      <c r="C44" s="1">
        <v>4</v>
      </c>
      <c r="D44" s="1">
        <f t="shared" ref="D44:E54" si="3">+D43</f>
        <v>70</v>
      </c>
      <c r="E44" s="5">
        <f t="shared" si="3"/>
        <v>2275</v>
      </c>
    </row>
    <row r="45" spans="2:5" x14ac:dyDescent="0.25">
      <c r="B45" s="1">
        <v>39</v>
      </c>
      <c r="C45" s="1">
        <v>4</v>
      </c>
      <c r="D45" s="1">
        <f t="shared" si="3"/>
        <v>70</v>
      </c>
      <c r="E45" s="5">
        <f t="shared" si="3"/>
        <v>2275</v>
      </c>
    </row>
    <row r="46" spans="2:5" x14ac:dyDescent="0.25">
      <c r="B46" s="1">
        <v>40</v>
      </c>
      <c r="C46" s="1">
        <v>4</v>
      </c>
      <c r="D46" s="1">
        <f t="shared" si="3"/>
        <v>70</v>
      </c>
      <c r="E46" s="5">
        <f t="shared" si="3"/>
        <v>2275</v>
      </c>
    </row>
    <row r="47" spans="2:5" x14ac:dyDescent="0.25">
      <c r="B47" s="1">
        <v>41</v>
      </c>
      <c r="C47" s="1">
        <v>4</v>
      </c>
      <c r="D47" s="1">
        <f t="shared" si="3"/>
        <v>70</v>
      </c>
      <c r="E47" s="5">
        <f t="shared" si="3"/>
        <v>2275</v>
      </c>
    </row>
    <row r="48" spans="2:5" x14ac:dyDescent="0.25">
      <c r="B48" s="1">
        <v>42</v>
      </c>
      <c r="C48" s="1">
        <v>4</v>
      </c>
      <c r="D48" s="1">
        <f t="shared" si="3"/>
        <v>70</v>
      </c>
      <c r="E48" s="5">
        <f t="shared" si="3"/>
        <v>2275</v>
      </c>
    </row>
    <row r="49" spans="2:5" x14ac:dyDescent="0.25">
      <c r="B49" s="1">
        <v>43</v>
      </c>
      <c r="C49" s="1">
        <v>4</v>
      </c>
      <c r="D49" s="1">
        <f t="shared" si="3"/>
        <v>70</v>
      </c>
      <c r="E49" s="5">
        <f t="shared" si="3"/>
        <v>2275</v>
      </c>
    </row>
    <row r="50" spans="2:5" x14ac:dyDescent="0.25">
      <c r="B50" s="1">
        <v>44</v>
      </c>
      <c r="C50" s="1">
        <v>4</v>
      </c>
      <c r="D50" s="1">
        <f t="shared" si="3"/>
        <v>70</v>
      </c>
      <c r="E50" s="5">
        <f t="shared" si="3"/>
        <v>2275</v>
      </c>
    </row>
    <row r="51" spans="2:5" x14ac:dyDescent="0.25">
      <c r="B51" s="1">
        <v>45</v>
      </c>
      <c r="C51" s="1">
        <v>4</v>
      </c>
      <c r="D51" s="1">
        <f t="shared" si="3"/>
        <v>70</v>
      </c>
      <c r="E51" s="5">
        <f t="shared" si="3"/>
        <v>2275</v>
      </c>
    </row>
    <row r="52" spans="2:5" x14ac:dyDescent="0.25">
      <c r="B52" s="1">
        <v>46</v>
      </c>
      <c r="C52" s="1">
        <v>4</v>
      </c>
      <c r="D52" s="1">
        <f t="shared" si="3"/>
        <v>70</v>
      </c>
      <c r="E52" s="5">
        <f t="shared" si="3"/>
        <v>2275</v>
      </c>
    </row>
    <row r="53" spans="2:5" x14ac:dyDescent="0.25">
      <c r="B53" s="1">
        <v>47</v>
      </c>
      <c r="C53" s="1">
        <v>4</v>
      </c>
      <c r="D53" s="1">
        <f t="shared" si="3"/>
        <v>70</v>
      </c>
      <c r="E53" s="5">
        <f t="shared" si="3"/>
        <v>2275</v>
      </c>
    </row>
    <row r="54" spans="2:5" x14ac:dyDescent="0.25">
      <c r="B54" s="1">
        <v>48</v>
      </c>
      <c r="C54" s="1">
        <v>4</v>
      </c>
      <c r="D54" s="1">
        <f t="shared" si="3"/>
        <v>70</v>
      </c>
      <c r="E54" s="5">
        <f t="shared" si="3"/>
        <v>2275</v>
      </c>
    </row>
    <row r="55" spans="2:5" x14ac:dyDescent="0.25">
      <c r="B55" s="1">
        <v>49</v>
      </c>
      <c r="C55" s="1">
        <v>5</v>
      </c>
      <c r="D55" s="1">
        <f>+D54+1</f>
        <v>71</v>
      </c>
      <c r="E55" s="5">
        <f>ROUND(+E54*(1+$E$4),0)</f>
        <v>2343</v>
      </c>
    </row>
    <row r="56" spans="2:5" x14ac:dyDescent="0.25">
      <c r="B56" s="1">
        <v>50</v>
      </c>
      <c r="C56" s="1">
        <v>5</v>
      </c>
      <c r="D56" s="1">
        <f t="shared" ref="D56:E66" si="4">+D55</f>
        <v>71</v>
      </c>
      <c r="E56" s="5">
        <f t="shared" si="4"/>
        <v>2343</v>
      </c>
    </row>
    <row r="57" spans="2:5" x14ac:dyDescent="0.25">
      <c r="B57" s="1">
        <v>51</v>
      </c>
      <c r="C57" s="1">
        <v>5</v>
      </c>
      <c r="D57" s="1">
        <f t="shared" si="4"/>
        <v>71</v>
      </c>
      <c r="E57" s="5">
        <f t="shared" si="4"/>
        <v>2343</v>
      </c>
    </row>
    <row r="58" spans="2:5" x14ac:dyDescent="0.25">
      <c r="B58" s="1">
        <v>52</v>
      </c>
      <c r="C58" s="1">
        <v>5</v>
      </c>
      <c r="D58" s="1">
        <f t="shared" si="4"/>
        <v>71</v>
      </c>
      <c r="E58" s="5">
        <f t="shared" si="4"/>
        <v>2343</v>
      </c>
    </row>
    <row r="59" spans="2:5" x14ac:dyDescent="0.25">
      <c r="B59" s="1">
        <v>53</v>
      </c>
      <c r="C59" s="1">
        <v>5</v>
      </c>
      <c r="D59" s="1">
        <f t="shared" si="4"/>
        <v>71</v>
      </c>
      <c r="E59" s="5">
        <f t="shared" si="4"/>
        <v>2343</v>
      </c>
    </row>
    <row r="60" spans="2:5" x14ac:dyDescent="0.25">
      <c r="B60" s="1">
        <v>54</v>
      </c>
      <c r="C60" s="1">
        <v>5</v>
      </c>
      <c r="D60" s="1">
        <f t="shared" si="4"/>
        <v>71</v>
      </c>
      <c r="E60" s="5">
        <f t="shared" si="4"/>
        <v>2343</v>
      </c>
    </row>
    <row r="61" spans="2:5" x14ac:dyDescent="0.25">
      <c r="B61" s="1">
        <v>55</v>
      </c>
      <c r="C61" s="1">
        <v>5</v>
      </c>
      <c r="D61" s="1">
        <f t="shared" si="4"/>
        <v>71</v>
      </c>
      <c r="E61" s="5">
        <f t="shared" si="4"/>
        <v>2343</v>
      </c>
    </row>
    <row r="62" spans="2:5" x14ac:dyDescent="0.25">
      <c r="B62" s="1">
        <v>56</v>
      </c>
      <c r="C62" s="1">
        <v>5</v>
      </c>
      <c r="D62" s="1">
        <f t="shared" si="4"/>
        <v>71</v>
      </c>
      <c r="E62" s="5">
        <f t="shared" si="4"/>
        <v>2343</v>
      </c>
    </row>
    <row r="63" spans="2:5" x14ac:dyDescent="0.25">
      <c r="B63" s="1">
        <v>57</v>
      </c>
      <c r="C63" s="1">
        <v>5</v>
      </c>
      <c r="D63" s="1">
        <f t="shared" si="4"/>
        <v>71</v>
      </c>
      <c r="E63" s="5">
        <f t="shared" si="4"/>
        <v>2343</v>
      </c>
    </row>
    <row r="64" spans="2:5" x14ac:dyDescent="0.25">
      <c r="B64" s="1">
        <v>58</v>
      </c>
      <c r="C64" s="1">
        <v>5</v>
      </c>
      <c r="D64" s="1">
        <f t="shared" si="4"/>
        <v>71</v>
      </c>
      <c r="E64" s="5">
        <f t="shared" si="4"/>
        <v>2343</v>
      </c>
    </row>
    <row r="65" spans="2:5" x14ac:dyDescent="0.25">
      <c r="B65" s="1">
        <v>59</v>
      </c>
      <c r="C65" s="1">
        <v>5</v>
      </c>
      <c r="D65" s="1">
        <f t="shared" si="4"/>
        <v>71</v>
      </c>
      <c r="E65" s="5">
        <f t="shared" si="4"/>
        <v>2343</v>
      </c>
    </row>
    <row r="66" spans="2:5" x14ac:dyDescent="0.25">
      <c r="B66" s="1">
        <v>60</v>
      </c>
      <c r="C66" s="1">
        <v>5</v>
      </c>
      <c r="D66" s="1">
        <f t="shared" si="4"/>
        <v>71</v>
      </c>
      <c r="E66" s="5">
        <f t="shared" si="4"/>
        <v>2343</v>
      </c>
    </row>
    <row r="67" spans="2:5" x14ac:dyDescent="0.25">
      <c r="B67" s="1">
        <v>61</v>
      </c>
      <c r="C67" s="1">
        <v>6</v>
      </c>
      <c r="D67" s="1">
        <f>+D66+1</f>
        <v>72</v>
      </c>
      <c r="E67" s="5">
        <f>ROUND(+E66*(1+$E$4),0)</f>
        <v>2413</v>
      </c>
    </row>
    <row r="68" spans="2:5" x14ac:dyDescent="0.25">
      <c r="B68" s="1">
        <v>62</v>
      </c>
      <c r="C68" s="1">
        <v>6</v>
      </c>
      <c r="D68" s="1">
        <f t="shared" ref="D68:E78" si="5">+D67</f>
        <v>72</v>
      </c>
      <c r="E68" s="5">
        <f t="shared" si="5"/>
        <v>2413</v>
      </c>
    </row>
    <row r="69" spans="2:5" x14ac:dyDescent="0.25">
      <c r="B69" s="1">
        <v>63</v>
      </c>
      <c r="C69" s="1">
        <v>6</v>
      </c>
      <c r="D69" s="1">
        <f t="shared" si="5"/>
        <v>72</v>
      </c>
      <c r="E69" s="5">
        <f t="shared" si="5"/>
        <v>2413</v>
      </c>
    </row>
    <row r="70" spans="2:5" x14ac:dyDescent="0.25">
      <c r="B70" s="1">
        <v>64</v>
      </c>
      <c r="C70" s="1">
        <v>6</v>
      </c>
      <c r="D70" s="1">
        <f t="shared" si="5"/>
        <v>72</v>
      </c>
      <c r="E70" s="5">
        <f t="shared" si="5"/>
        <v>2413</v>
      </c>
    </row>
    <row r="71" spans="2:5" x14ac:dyDescent="0.25">
      <c r="B71" s="1">
        <v>65</v>
      </c>
      <c r="C71" s="1">
        <v>6</v>
      </c>
      <c r="D71" s="1">
        <f t="shared" si="5"/>
        <v>72</v>
      </c>
      <c r="E71" s="5">
        <f t="shared" si="5"/>
        <v>2413</v>
      </c>
    </row>
    <row r="72" spans="2:5" x14ac:dyDescent="0.25">
      <c r="B72" s="1">
        <v>66</v>
      </c>
      <c r="C72" s="1">
        <v>6</v>
      </c>
      <c r="D72" s="1">
        <f t="shared" si="5"/>
        <v>72</v>
      </c>
      <c r="E72" s="5">
        <f t="shared" si="5"/>
        <v>2413</v>
      </c>
    </row>
    <row r="73" spans="2:5" x14ac:dyDescent="0.25">
      <c r="B73" s="1">
        <v>67</v>
      </c>
      <c r="C73" s="1">
        <v>6</v>
      </c>
      <c r="D73" s="1">
        <f t="shared" si="5"/>
        <v>72</v>
      </c>
      <c r="E73" s="5">
        <f t="shared" si="5"/>
        <v>2413</v>
      </c>
    </row>
    <row r="74" spans="2:5" x14ac:dyDescent="0.25">
      <c r="B74" s="1">
        <v>68</v>
      </c>
      <c r="C74" s="1">
        <v>6</v>
      </c>
      <c r="D74" s="1">
        <f t="shared" si="5"/>
        <v>72</v>
      </c>
      <c r="E74" s="5">
        <f t="shared" si="5"/>
        <v>2413</v>
      </c>
    </row>
    <row r="75" spans="2:5" x14ac:dyDescent="0.25">
      <c r="B75" s="1">
        <v>69</v>
      </c>
      <c r="C75" s="1">
        <v>6</v>
      </c>
      <c r="D75" s="1">
        <f t="shared" si="5"/>
        <v>72</v>
      </c>
      <c r="E75" s="5">
        <f t="shared" si="5"/>
        <v>2413</v>
      </c>
    </row>
    <row r="76" spans="2:5" x14ac:dyDescent="0.25">
      <c r="B76" s="1">
        <v>70</v>
      </c>
      <c r="C76" s="1">
        <v>6</v>
      </c>
      <c r="D76" s="1">
        <f t="shared" si="5"/>
        <v>72</v>
      </c>
      <c r="E76" s="5">
        <f t="shared" si="5"/>
        <v>2413</v>
      </c>
    </row>
    <row r="77" spans="2:5" x14ac:dyDescent="0.25">
      <c r="B77" s="1">
        <v>71</v>
      </c>
      <c r="C77" s="1">
        <v>6</v>
      </c>
      <c r="D77" s="1">
        <f t="shared" si="5"/>
        <v>72</v>
      </c>
      <c r="E77" s="5">
        <f t="shared" si="5"/>
        <v>2413</v>
      </c>
    </row>
    <row r="78" spans="2:5" x14ac:dyDescent="0.25">
      <c r="B78" s="1">
        <v>72</v>
      </c>
      <c r="C78" s="1">
        <v>6</v>
      </c>
      <c r="D78" s="1">
        <f t="shared" si="5"/>
        <v>72</v>
      </c>
      <c r="E78" s="5">
        <f t="shared" si="5"/>
        <v>2413</v>
      </c>
    </row>
    <row r="79" spans="2:5" x14ac:dyDescent="0.25">
      <c r="B79" s="1">
        <v>73</v>
      </c>
      <c r="C79" s="1">
        <v>7</v>
      </c>
      <c r="D79" s="1">
        <f>+D78+1</f>
        <v>73</v>
      </c>
      <c r="E79" s="5">
        <f>ROUND(+E78*(1+$E$4),0)</f>
        <v>2485</v>
      </c>
    </row>
    <row r="80" spans="2:5" x14ac:dyDescent="0.25">
      <c r="B80" s="1">
        <v>74</v>
      </c>
      <c r="C80" s="1">
        <v>7</v>
      </c>
      <c r="D80" s="1">
        <f t="shared" ref="D80:E90" si="6">+D79</f>
        <v>73</v>
      </c>
      <c r="E80" s="5">
        <f t="shared" si="6"/>
        <v>2485</v>
      </c>
    </row>
    <row r="81" spans="2:5" x14ac:dyDescent="0.25">
      <c r="B81" s="1">
        <v>75</v>
      </c>
      <c r="C81" s="1">
        <v>7</v>
      </c>
      <c r="D81" s="1">
        <f t="shared" si="6"/>
        <v>73</v>
      </c>
      <c r="E81" s="5">
        <f t="shared" si="6"/>
        <v>2485</v>
      </c>
    </row>
    <row r="82" spans="2:5" x14ac:dyDescent="0.25">
      <c r="B82" s="1">
        <v>76</v>
      </c>
      <c r="C82" s="1">
        <v>7</v>
      </c>
      <c r="D82" s="1">
        <f t="shared" si="6"/>
        <v>73</v>
      </c>
      <c r="E82" s="5">
        <f t="shared" si="6"/>
        <v>2485</v>
      </c>
    </row>
    <row r="83" spans="2:5" x14ac:dyDescent="0.25">
      <c r="B83" s="1">
        <v>77</v>
      </c>
      <c r="C83" s="1">
        <v>7</v>
      </c>
      <c r="D83" s="1">
        <f t="shared" si="6"/>
        <v>73</v>
      </c>
      <c r="E83" s="5">
        <f t="shared" si="6"/>
        <v>2485</v>
      </c>
    </row>
    <row r="84" spans="2:5" x14ac:dyDescent="0.25">
      <c r="B84" s="1">
        <v>78</v>
      </c>
      <c r="C84" s="1">
        <v>7</v>
      </c>
      <c r="D84" s="1">
        <f t="shared" si="6"/>
        <v>73</v>
      </c>
      <c r="E84" s="5">
        <f t="shared" si="6"/>
        <v>2485</v>
      </c>
    </row>
    <row r="85" spans="2:5" x14ac:dyDescent="0.25">
      <c r="B85" s="1">
        <v>79</v>
      </c>
      <c r="C85" s="1">
        <v>7</v>
      </c>
      <c r="D85" s="1">
        <f t="shared" si="6"/>
        <v>73</v>
      </c>
      <c r="E85" s="5">
        <f t="shared" si="6"/>
        <v>2485</v>
      </c>
    </row>
    <row r="86" spans="2:5" x14ac:dyDescent="0.25">
      <c r="B86" s="1">
        <v>80</v>
      </c>
      <c r="C86" s="1">
        <v>7</v>
      </c>
      <c r="D86" s="1">
        <f t="shared" si="6"/>
        <v>73</v>
      </c>
      <c r="E86" s="5">
        <f t="shared" si="6"/>
        <v>2485</v>
      </c>
    </row>
    <row r="87" spans="2:5" x14ac:dyDescent="0.25">
      <c r="B87" s="1">
        <v>81</v>
      </c>
      <c r="C87" s="1">
        <v>7</v>
      </c>
      <c r="D87" s="1">
        <f t="shared" si="6"/>
        <v>73</v>
      </c>
      <c r="E87" s="5">
        <f t="shared" si="6"/>
        <v>2485</v>
      </c>
    </row>
    <row r="88" spans="2:5" x14ac:dyDescent="0.25">
      <c r="B88" s="1">
        <v>82</v>
      </c>
      <c r="C88" s="1">
        <v>7</v>
      </c>
      <c r="D88" s="1">
        <f t="shared" si="6"/>
        <v>73</v>
      </c>
      <c r="E88" s="5">
        <f t="shared" si="6"/>
        <v>2485</v>
      </c>
    </row>
    <row r="89" spans="2:5" x14ac:dyDescent="0.25">
      <c r="B89" s="1">
        <v>83</v>
      </c>
      <c r="C89" s="1">
        <v>7</v>
      </c>
      <c r="D89" s="1">
        <f t="shared" si="6"/>
        <v>73</v>
      </c>
      <c r="E89" s="5">
        <f t="shared" si="6"/>
        <v>2485</v>
      </c>
    </row>
    <row r="90" spans="2:5" x14ac:dyDescent="0.25">
      <c r="B90" s="1">
        <v>84</v>
      </c>
      <c r="C90" s="1">
        <v>7</v>
      </c>
      <c r="D90" s="1">
        <f t="shared" si="6"/>
        <v>73</v>
      </c>
      <c r="E90" s="5">
        <f t="shared" si="6"/>
        <v>2485</v>
      </c>
    </row>
    <row r="91" spans="2:5" x14ac:dyDescent="0.25">
      <c r="B91" s="1">
        <v>85</v>
      </c>
      <c r="C91" s="1">
        <v>8</v>
      </c>
      <c r="D91" s="1">
        <f>+D90+1</f>
        <v>74</v>
      </c>
      <c r="E91" s="5">
        <f>ROUND(+E90*(1+$E$4),0)</f>
        <v>2560</v>
      </c>
    </row>
    <row r="92" spans="2:5" x14ac:dyDescent="0.25">
      <c r="B92" s="1">
        <v>86</v>
      </c>
      <c r="C92" s="1">
        <v>8</v>
      </c>
      <c r="D92" s="1">
        <f t="shared" ref="D92:E102" si="7">+D91</f>
        <v>74</v>
      </c>
      <c r="E92" s="5">
        <f t="shared" si="7"/>
        <v>2560</v>
      </c>
    </row>
    <row r="93" spans="2:5" x14ac:dyDescent="0.25">
      <c r="B93" s="1">
        <v>87</v>
      </c>
      <c r="C93" s="1">
        <v>8</v>
      </c>
      <c r="D93" s="1">
        <f t="shared" si="7"/>
        <v>74</v>
      </c>
      <c r="E93" s="5">
        <f t="shared" si="7"/>
        <v>2560</v>
      </c>
    </row>
    <row r="94" spans="2:5" x14ac:dyDescent="0.25">
      <c r="B94" s="1">
        <v>88</v>
      </c>
      <c r="C94" s="1">
        <v>8</v>
      </c>
      <c r="D94" s="1">
        <f t="shared" si="7"/>
        <v>74</v>
      </c>
      <c r="E94" s="5">
        <f t="shared" si="7"/>
        <v>2560</v>
      </c>
    </row>
    <row r="95" spans="2:5" x14ac:dyDescent="0.25">
      <c r="B95" s="1">
        <v>89</v>
      </c>
      <c r="C95" s="1">
        <v>8</v>
      </c>
      <c r="D95" s="1">
        <f t="shared" si="7"/>
        <v>74</v>
      </c>
      <c r="E95" s="5">
        <f t="shared" si="7"/>
        <v>2560</v>
      </c>
    </row>
    <row r="96" spans="2:5" x14ac:dyDescent="0.25">
      <c r="B96" s="1">
        <v>90</v>
      </c>
      <c r="C96" s="1">
        <v>8</v>
      </c>
      <c r="D96" s="1">
        <f t="shared" si="7"/>
        <v>74</v>
      </c>
      <c r="E96" s="5">
        <f t="shared" si="7"/>
        <v>2560</v>
      </c>
    </row>
    <row r="97" spans="2:5" x14ac:dyDescent="0.25">
      <c r="B97" s="1">
        <v>91</v>
      </c>
      <c r="C97" s="1">
        <v>8</v>
      </c>
      <c r="D97" s="1">
        <f t="shared" si="7"/>
        <v>74</v>
      </c>
      <c r="E97" s="5">
        <f t="shared" si="7"/>
        <v>2560</v>
      </c>
    </row>
    <row r="98" spans="2:5" x14ac:dyDescent="0.25">
      <c r="B98" s="1">
        <v>92</v>
      </c>
      <c r="C98" s="1">
        <v>8</v>
      </c>
      <c r="D98" s="1">
        <f t="shared" si="7"/>
        <v>74</v>
      </c>
      <c r="E98" s="5">
        <f t="shared" si="7"/>
        <v>2560</v>
      </c>
    </row>
    <row r="99" spans="2:5" x14ac:dyDescent="0.25">
      <c r="B99" s="1">
        <v>93</v>
      </c>
      <c r="C99" s="1">
        <v>8</v>
      </c>
      <c r="D99" s="1">
        <f t="shared" si="7"/>
        <v>74</v>
      </c>
      <c r="E99" s="5">
        <f t="shared" si="7"/>
        <v>2560</v>
      </c>
    </row>
    <row r="100" spans="2:5" x14ac:dyDescent="0.25">
      <c r="B100" s="1">
        <v>94</v>
      </c>
      <c r="C100" s="1">
        <v>8</v>
      </c>
      <c r="D100" s="1">
        <f t="shared" si="7"/>
        <v>74</v>
      </c>
      <c r="E100" s="5">
        <f t="shared" si="7"/>
        <v>2560</v>
      </c>
    </row>
    <row r="101" spans="2:5" x14ac:dyDescent="0.25">
      <c r="B101" s="1">
        <v>95</v>
      </c>
      <c r="C101" s="1">
        <v>8</v>
      </c>
      <c r="D101" s="1">
        <f t="shared" si="7"/>
        <v>74</v>
      </c>
      <c r="E101" s="5">
        <f t="shared" si="7"/>
        <v>2560</v>
      </c>
    </row>
    <row r="102" spans="2:5" x14ac:dyDescent="0.25">
      <c r="B102" s="1">
        <v>96</v>
      </c>
      <c r="C102" s="1">
        <v>8</v>
      </c>
      <c r="D102" s="1">
        <f t="shared" si="7"/>
        <v>74</v>
      </c>
      <c r="E102" s="5">
        <f t="shared" si="7"/>
        <v>2560</v>
      </c>
    </row>
    <row r="103" spans="2:5" x14ac:dyDescent="0.25">
      <c r="B103" s="1">
        <v>97</v>
      </c>
      <c r="C103" s="1">
        <v>9</v>
      </c>
      <c r="D103" s="1">
        <f>+D102+1</f>
        <v>75</v>
      </c>
      <c r="E103" s="5">
        <f>ROUND(+E102*(1+$E$4),0)</f>
        <v>2637</v>
      </c>
    </row>
    <row r="104" spans="2:5" x14ac:dyDescent="0.25">
      <c r="B104" s="1">
        <v>98</v>
      </c>
      <c r="C104" s="1">
        <v>9</v>
      </c>
      <c r="D104" s="1">
        <f t="shared" ref="D104:E114" si="8">+D103</f>
        <v>75</v>
      </c>
      <c r="E104" s="5">
        <f t="shared" si="8"/>
        <v>2637</v>
      </c>
    </row>
    <row r="105" spans="2:5" x14ac:dyDescent="0.25">
      <c r="B105" s="1">
        <v>99</v>
      </c>
      <c r="C105" s="1">
        <v>9</v>
      </c>
      <c r="D105" s="1">
        <f t="shared" si="8"/>
        <v>75</v>
      </c>
      <c r="E105" s="5">
        <f t="shared" si="8"/>
        <v>2637</v>
      </c>
    </row>
    <row r="106" spans="2:5" x14ac:dyDescent="0.25">
      <c r="B106" s="1">
        <v>100</v>
      </c>
      <c r="C106" s="1">
        <v>9</v>
      </c>
      <c r="D106" s="1">
        <f t="shared" si="8"/>
        <v>75</v>
      </c>
      <c r="E106" s="5">
        <f t="shared" si="8"/>
        <v>2637</v>
      </c>
    </row>
    <row r="107" spans="2:5" x14ac:dyDescent="0.25">
      <c r="B107" s="1">
        <v>101</v>
      </c>
      <c r="C107" s="1">
        <v>9</v>
      </c>
      <c r="D107" s="1">
        <f t="shared" si="8"/>
        <v>75</v>
      </c>
      <c r="E107" s="5">
        <f t="shared" si="8"/>
        <v>2637</v>
      </c>
    </row>
    <row r="108" spans="2:5" x14ac:dyDescent="0.25">
      <c r="B108" s="1">
        <v>102</v>
      </c>
      <c r="C108" s="1">
        <v>9</v>
      </c>
      <c r="D108" s="1">
        <f t="shared" si="8"/>
        <v>75</v>
      </c>
      <c r="E108" s="5">
        <f t="shared" si="8"/>
        <v>2637</v>
      </c>
    </row>
    <row r="109" spans="2:5" x14ac:dyDescent="0.25">
      <c r="B109" s="1">
        <v>103</v>
      </c>
      <c r="C109" s="1">
        <v>9</v>
      </c>
      <c r="D109" s="1">
        <f t="shared" si="8"/>
        <v>75</v>
      </c>
      <c r="E109" s="5">
        <f t="shared" si="8"/>
        <v>2637</v>
      </c>
    </row>
    <row r="110" spans="2:5" x14ac:dyDescent="0.25">
      <c r="B110" s="1">
        <v>104</v>
      </c>
      <c r="C110" s="1">
        <v>9</v>
      </c>
      <c r="D110" s="1">
        <f t="shared" si="8"/>
        <v>75</v>
      </c>
      <c r="E110" s="5">
        <f t="shared" si="8"/>
        <v>2637</v>
      </c>
    </row>
    <row r="111" spans="2:5" x14ac:dyDescent="0.25">
      <c r="B111" s="1">
        <v>105</v>
      </c>
      <c r="C111" s="1">
        <v>9</v>
      </c>
      <c r="D111" s="1">
        <f t="shared" si="8"/>
        <v>75</v>
      </c>
      <c r="E111" s="5">
        <f t="shared" si="8"/>
        <v>2637</v>
      </c>
    </row>
    <row r="112" spans="2:5" x14ac:dyDescent="0.25">
      <c r="B112" s="1">
        <v>106</v>
      </c>
      <c r="C112" s="1">
        <v>9</v>
      </c>
      <c r="D112" s="1">
        <f t="shared" si="8"/>
        <v>75</v>
      </c>
      <c r="E112" s="5">
        <f t="shared" si="8"/>
        <v>2637</v>
      </c>
    </row>
    <row r="113" spans="2:5" x14ac:dyDescent="0.25">
      <c r="B113" s="1">
        <v>107</v>
      </c>
      <c r="C113" s="1">
        <v>9</v>
      </c>
      <c r="D113" s="1">
        <f t="shared" si="8"/>
        <v>75</v>
      </c>
      <c r="E113" s="5">
        <f t="shared" si="8"/>
        <v>2637</v>
      </c>
    </row>
    <row r="114" spans="2:5" x14ac:dyDescent="0.25">
      <c r="B114" s="1">
        <v>108</v>
      </c>
      <c r="C114" s="1">
        <v>9</v>
      </c>
      <c r="D114" s="1">
        <f t="shared" si="8"/>
        <v>75</v>
      </c>
      <c r="E114" s="5">
        <f t="shared" si="8"/>
        <v>2637</v>
      </c>
    </row>
    <row r="115" spans="2:5" x14ac:dyDescent="0.25">
      <c r="B115" s="1">
        <v>109</v>
      </c>
      <c r="C115" s="1">
        <v>10</v>
      </c>
      <c r="D115" s="1">
        <f>+D114+1</f>
        <v>76</v>
      </c>
      <c r="E115" s="5">
        <f>ROUND(+E114*(1+$E$4),0)</f>
        <v>2716</v>
      </c>
    </row>
    <row r="116" spans="2:5" x14ac:dyDescent="0.25">
      <c r="B116" s="1">
        <v>110</v>
      </c>
      <c r="C116" s="1">
        <v>10</v>
      </c>
      <c r="D116" s="1">
        <f t="shared" ref="D116:E126" si="9">+D115</f>
        <v>76</v>
      </c>
      <c r="E116" s="5">
        <f t="shared" si="9"/>
        <v>2716</v>
      </c>
    </row>
    <row r="117" spans="2:5" x14ac:dyDescent="0.25">
      <c r="B117" s="1">
        <v>111</v>
      </c>
      <c r="C117" s="1">
        <v>10</v>
      </c>
      <c r="D117" s="1">
        <f t="shared" si="9"/>
        <v>76</v>
      </c>
      <c r="E117" s="5">
        <f t="shared" si="9"/>
        <v>2716</v>
      </c>
    </row>
    <row r="118" spans="2:5" x14ac:dyDescent="0.25">
      <c r="B118" s="1">
        <v>112</v>
      </c>
      <c r="C118" s="1">
        <v>10</v>
      </c>
      <c r="D118" s="1">
        <f t="shared" si="9"/>
        <v>76</v>
      </c>
      <c r="E118" s="5">
        <f t="shared" si="9"/>
        <v>2716</v>
      </c>
    </row>
    <row r="119" spans="2:5" x14ac:dyDescent="0.25">
      <c r="B119" s="1">
        <v>113</v>
      </c>
      <c r="C119" s="1">
        <v>10</v>
      </c>
      <c r="D119" s="1">
        <f t="shared" si="9"/>
        <v>76</v>
      </c>
      <c r="E119" s="5">
        <f t="shared" si="9"/>
        <v>2716</v>
      </c>
    </row>
    <row r="120" spans="2:5" x14ac:dyDescent="0.25">
      <c r="B120" s="1">
        <v>114</v>
      </c>
      <c r="C120" s="1">
        <v>10</v>
      </c>
      <c r="D120" s="1">
        <f t="shared" si="9"/>
        <v>76</v>
      </c>
      <c r="E120" s="5">
        <f t="shared" si="9"/>
        <v>2716</v>
      </c>
    </row>
    <row r="121" spans="2:5" x14ac:dyDescent="0.25">
      <c r="B121" s="1">
        <v>115</v>
      </c>
      <c r="C121" s="1">
        <v>10</v>
      </c>
      <c r="D121" s="1">
        <f t="shared" si="9"/>
        <v>76</v>
      </c>
      <c r="E121" s="5">
        <f t="shared" si="9"/>
        <v>2716</v>
      </c>
    </row>
    <row r="122" spans="2:5" x14ac:dyDescent="0.25">
      <c r="B122" s="1">
        <v>116</v>
      </c>
      <c r="C122" s="1">
        <v>10</v>
      </c>
      <c r="D122" s="1">
        <f t="shared" si="9"/>
        <v>76</v>
      </c>
      <c r="E122" s="5">
        <f t="shared" si="9"/>
        <v>2716</v>
      </c>
    </row>
    <row r="123" spans="2:5" x14ac:dyDescent="0.25">
      <c r="B123" s="1">
        <v>117</v>
      </c>
      <c r="C123" s="1">
        <v>10</v>
      </c>
      <c r="D123" s="1">
        <f t="shared" si="9"/>
        <v>76</v>
      </c>
      <c r="E123" s="5">
        <f t="shared" si="9"/>
        <v>2716</v>
      </c>
    </row>
    <row r="124" spans="2:5" x14ac:dyDescent="0.25">
      <c r="B124" s="1">
        <v>118</v>
      </c>
      <c r="C124" s="1">
        <v>10</v>
      </c>
      <c r="D124" s="1">
        <f t="shared" si="9"/>
        <v>76</v>
      </c>
      <c r="E124" s="5">
        <f t="shared" si="9"/>
        <v>2716</v>
      </c>
    </row>
    <row r="125" spans="2:5" x14ac:dyDescent="0.25">
      <c r="B125" s="1">
        <v>119</v>
      </c>
      <c r="C125" s="1">
        <v>10</v>
      </c>
      <c r="D125" s="1">
        <f t="shared" si="9"/>
        <v>76</v>
      </c>
      <c r="E125" s="5">
        <f t="shared" si="9"/>
        <v>2716</v>
      </c>
    </row>
    <row r="126" spans="2:5" x14ac:dyDescent="0.25">
      <c r="B126" s="1">
        <v>120</v>
      </c>
      <c r="C126" s="1">
        <v>10</v>
      </c>
      <c r="D126" s="1">
        <f t="shared" si="9"/>
        <v>76</v>
      </c>
      <c r="E126" s="5">
        <f t="shared" si="9"/>
        <v>2716</v>
      </c>
    </row>
    <row r="127" spans="2:5" x14ac:dyDescent="0.25">
      <c r="B127" s="1">
        <v>121</v>
      </c>
      <c r="C127" s="1">
        <v>11</v>
      </c>
      <c r="D127" s="1">
        <f>+D126+1</f>
        <v>77</v>
      </c>
      <c r="E127" s="5">
        <f>ROUND(+E126*(1+$E$4),0)</f>
        <v>2797</v>
      </c>
    </row>
    <row r="128" spans="2:5" x14ac:dyDescent="0.25">
      <c r="B128" s="1">
        <v>122</v>
      </c>
      <c r="C128" s="1">
        <v>11</v>
      </c>
      <c r="D128" s="1">
        <f t="shared" ref="D128:E138" si="10">+D127</f>
        <v>77</v>
      </c>
      <c r="E128" s="5">
        <f t="shared" si="10"/>
        <v>2797</v>
      </c>
    </row>
    <row r="129" spans="2:5" x14ac:dyDescent="0.25">
      <c r="B129" s="1">
        <v>123</v>
      </c>
      <c r="C129" s="1">
        <v>11</v>
      </c>
      <c r="D129" s="1">
        <f t="shared" si="10"/>
        <v>77</v>
      </c>
      <c r="E129" s="5">
        <f t="shared" si="10"/>
        <v>2797</v>
      </c>
    </row>
    <row r="130" spans="2:5" x14ac:dyDescent="0.25">
      <c r="B130" s="1">
        <v>124</v>
      </c>
      <c r="C130" s="1">
        <v>11</v>
      </c>
      <c r="D130" s="1">
        <f t="shared" si="10"/>
        <v>77</v>
      </c>
      <c r="E130" s="5">
        <f t="shared" si="10"/>
        <v>2797</v>
      </c>
    </row>
    <row r="131" spans="2:5" x14ac:dyDescent="0.25">
      <c r="B131" s="1">
        <v>125</v>
      </c>
      <c r="C131" s="1">
        <v>11</v>
      </c>
      <c r="D131" s="1">
        <f t="shared" si="10"/>
        <v>77</v>
      </c>
      <c r="E131" s="5">
        <f t="shared" si="10"/>
        <v>2797</v>
      </c>
    </row>
    <row r="132" spans="2:5" x14ac:dyDescent="0.25">
      <c r="B132" s="1">
        <v>126</v>
      </c>
      <c r="C132" s="1">
        <v>11</v>
      </c>
      <c r="D132" s="1">
        <f t="shared" si="10"/>
        <v>77</v>
      </c>
      <c r="E132" s="5">
        <f t="shared" si="10"/>
        <v>2797</v>
      </c>
    </row>
    <row r="133" spans="2:5" x14ac:dyDescent="0.25">
      <c r="B133" s="1">
        <v>127</v>
      </c>
      <c r="C133" s="1">
        <v>11</v>
      </c>
      <c r="D133" s="1">
        <f t="shared" si="10"/>
        <v>77</v>
      </c>
      <c r="E133" s="5">
        <f t="shared" si="10"/>
        <v>2797</v>
      </c>
    </row>
    <row r="134" spans="2:5" x14ac:dyDescent="0.25">
      <c r="B134" s="1">
        <v>128</v>
      </c>
      <c r="C134" s="1">
        <v>11</v>
      </c>
      <c r="D134" s="1">
        <f t="shared" si="10"/>
        <v>77</v>
      </c>
      <c r="E134" s="5">
        <f t="shared" si="10"/>
        <v>2797</v>
      </c>
    </row>
    <row r="135" spans="2:5" x14ac:dyDescent="0.25">
      <c r="B135" s="1">
        <v>129</v>
      </c>
      <c r="C135" s="1">
        <v>11</v>
      </c>
      <c r="D135" s="1">
        <f t="shared" si="10"/>
        <v>77</v>
      </c>
      <c r="E135" s="5">
        <f t="shared" si="10"/>
        <v>2797</v>
      </c>
    </row>
    <row r="136" spans="2:5" x14ac:dyDescent="0.25">
      <c r="B136" s="1">
        <v>130</v>
      </c>
      <c r="C136" s="1">
        <v>11</v>
      </c>
      <c r="D136" s="1">
        <f t="shared" si="10"/>
        <v>77</v>
      </c>
      <c r="E136" s="5">
        <f t="shared" si="10"/>
        <v>2797</v>
      </c>
    </row>
    <row r="137" spans="2:5" x14ac:dyDescent="0.25">
      <c r="B137" s="1">
        <v>131</v>
      </c>
      <c r="C137" s="1">
        <v>11</v>
      </c>
      <c r="D137" s="1">
        <f t="shared" si="10"/>
        <v>77</v>
      </c>
      <c r="E137" s="5">
        <f t="shared" si="10"/>
        <v>2797</v>
      </c>
    </row>
    <row r="138" spans="2:5" x14ac:dyDescent="0.25">
      <c r="B138" s="1">
        <v>132</v>
      </c>
      <c r="C138" s="1">
        <v>11</v>
      </c>
      <c r="D138" s="1">
        <f t="shared" si="10"/>
        <v>77</v>
      </c>
      <c r="E138" s="5">
        <f t="shared" si="10"/>
        <v>2797</v>
      </c>
    </row>
    <row r="139" spans="2:5" x14ac:dyDescent="0.25">
      <c r="B139" s="1">
        <v>133</v>
      </c>
      <c r="C139" s="1">
        <v>12</v>
      </c>
      <c r="D139" s="1">
        <f>+D138+1</f>
        <v>78</v>
      </c>
      <c r="E139" s="5">
        <f>ROUND(+E138*(1+$E$4),0)</f>
        <v>2881</v>
      </c>
    </row>
    <row r="140" spans="2:5" x14ac:dyDescent="0.25">
      <c r="B140" s="1">
        <v>134</v>
      </c>
      <c r="C140" s="1">
        <v>12</v>
      </c>
      <c r="D140" s="1">
        <f t="shared" ref="D140:E150" si="11">+D139</f>
        <v>78</v>
      </c>
      <c r="E140" s="5">
        <f t="shared" si="11"/>
        <v>2881</v>
      </c>
    </row>
    <row r="141" spans="2:5" x14ac:dyDescent="0.25">
      <c r="B141" s="1">
        <v>135</v>
      </c>
      <c r="C141" s="1">
        <v>12</v>
      </c>
      <c r="D141" s="1">
        <f t="shared" si="11"/>
        <v>78</v>
      </c>
      <c r="E141" s="5">
        <f t="shared" si="11"/>
        <v>2881</v>
      </c>
    </row>
    <row r="142" spans="2:5" x14ac:dyDescent="0.25">
      <c r="B142" s="1">
        <v>136</v>
      </c>
      <c r="C142" s="1">
        <v>12</v>
      </c>
      <c r="D142" s="1">
        <f t="shared" si="11"/>
        <v>78</v>
      </c>
      <c r="E142" s="5">
        <f t="shared" si="11"/>
        <v>2881</v>
      </c>
    </row>
    <row r="143" spans="2:5" x14ac:dyDescent="0.25">
      <c r="B143" s="1">
        <v>137</v>
      </c>
      <c r="C143" s="1">
        <v>12</v>
      </c>
      <c r="D143" s="1">
        <f t="shared" si="11"/>
        <v>78</v>
      </c>
      <c r="E143" s="5">
        <f t="shared" si="11"/>
        <v>2881</v>
      </c>
    </row>
    <row r="144" spans="2:5" x14ac:dyDescent="0.25">
      <c r="B144" s="1">
        <v>138</v>
      </c>
      <c r="C144" s="1">
        <v>12</v>
      </c>
      <c r="D144" s="1">
        <f t="shared" si="11"/>
        <v>78</v>
      </c>
      <c r="E144" s="5">
        <f t="shared" si="11"/>
        <v>2881</v>
      </c>
    </row>
    <row r="145" spans="2:5" x14ac:dyDescent="0.25">
      <c r="B145" s="1">
        <v>139</v>
      </c>
      <c r="C145" s="1">
        <v>12</v>
      </c>
      <c r="D145" s="1">
        <f t="shared" si="11"/>
        <v>78</v>
      </c>
      <c r="E145" s="5">
        <f t="shared" si="11"/>
        <v>2881</v>
      </c>
    </row>
    <row r="146" spans="2:5" x14ac:dyDescent="0.25">
      <c r="B146" s="1">
        <v>140</v>
      </c>
      <c r="C146" s="1">
        <v>12</v>
      </c>
      <c r="D146" s="1">
        <f t="shared" si="11"/>
        <v>78</v>
      </c>
      <c r="E146" s="5">
        <f t="shared" si="11"/>
        <v>2881</v>
      </c>
    </row>
    <row r="147" spans="2:5" x14ac:dyDescent="0.25">
      <c r="B147" s="1">
        <v>141</v>
      </c>
      <c r="C147" s="1">
        <v>12</v>
      </c>
      <c r="D147" s="1">
        <f t="shared" si="11"/>
        <v>78</v>
      </c>
      <c r="E147" s="5">
        <f t="shared" si="11"/>
        <v>2881</v>
      </c>
    </row>
    <row r="148" spans="2:5" x14ac:dyDescent="0.25">
      <c r="B148" s="1">
        <v>142</v>
      </c>
      <c r="C148" s="1">
        <v>12</v>
      </c>
      <c r="D148" s="1">
        <f t="shared" si="11"/>
        <v>78</v>
      </c>
      <c r="E148" s="5">
        <f t="shared" si="11"/>
        <v>2881</v>
      </c>
    </row>
    <row r="149" spans="2:5" x14ac:dyDescent="0.25">
      <c r="B149" s="1">
        <v>143</v>
      </c>
      <c r="C149" s="1">
        <v>12</v>
      </c>
      <c r="D149" s="1">
        <f t="shared" si="11"/>
        <v>78</v>
      </c>
      <c r="E149" s="5">
        <f t="shared" si="11"/>
        <v>2881</v>
      </c>
    </row>
    <row r="150" spans="2:5" x14ac:dyDescent="0.25">
      <c r="B150" s="1">
        <v>144</v>
      </c>
      <c r="C150" s="1">
        <v>12</v>
      </c>
      <c r="D150" s="1">
        <f t="shared" si="11"/>
        <v>78</v>
      </c>
      <c r="E150" s="5">
        <f t="shared" si="11"/>
        <v>2881</v>
      </c>
    </row>
    <row r="151" spans="2:5" x14ac:dyDescent="0.25">
      <c r="B151" s="1">
        <v>145</v>
      </c>
      <c r="C151" s="1">
        <v>13</v>
      </c>
      <c r="D151" s="1">
        <f>+D150+1</f>
        <v>79</v>
      </c>
      <c r="E151" s="5">
        <f>ROUND(+E150*(1+$E$4),0)</f>
        <v>2967</v>
      </c>
    </row>
    <row r="152" spans="2:5" x14ac:dyDescent="0.25">
      <c r="B152" s="1">
        <v>146</v>
      </c>
      <c r="C152" s="1">
        <v>13</v>
      </c>
      <c r="D152" s="1">
        <f t="shared" ref="D152:E162" si="12">+D151</f>
        <v>79</v>
      </c>
      <c r="E152" s="5">
        <f t="shared" si="12"/>
        <v>2967</v>
      </c>
    </row>
    <row r="153" spans="2:5" x14ac:dyDescent="0.25">
      <c r="B153" s="1">
        <v>147</v>
      </c>
      <c r="C153" s="1">
        <v>13</v>
      </c>
      <c r="D153" s="1">
        <f t="shared" si="12"/>
        <v>79</v>
      </c>
      <c r="E153" s="5">
        <f t="shared" si="12"/>
        <v>2967</v>
      </c>
    </row>
    <row r="154" spans="2:5" x14ac:dyDescent="0.25">
      <c r="B154" s="1">
        <v>148</v>
      </c>
      <c r="C154" s="1">
        <v>13</v>
      </c>
      <c r="D154" s="1">
        <f t="shared" si="12"/>
        <v>79</v>
      </c>
      <c r="E154" s="5">
        <f t="shared" si="12"/>
        <v>2967</v>
      </c>
    </row>
    <row r="155" spans="2:5" x14ac:dyDescent="0.25">
      <c r="B155" s="1">
        <v>149</v>
      </c>
      <c r="C155" s="1">
        <v>13</v>
      </c>
      <c r="D155" s="1">
        <f t="shared" si="12"/>
        <v>79</v>
      </c>
      <c r="E155" s="5">
        <f t="shared" si="12"/>
        <v>2967</v>
      </c>
    </row>
    <row r="156" spans="2:5" x14ac:dyDescent="0.25">
      <c r="B156" s="1">
        <v>150</v>
      </c>
      <c r="C156" s="1">
        <v>13</v>
      </c>
      <c r="D156" s="1">
        <f t="shared" si="12"/>
        <v>79</v>
      </c>
      <c r="E156" s="5">
        <f t="shared" si="12"/>
        <v>2967</v>
      </c>
    </row>
    <row r="157" spans="2:5" x14ac:dyDescent="0.25">
      <c r="B157" s="1">
        <v>151</v>
      </c>
      <c r="C157" s="1">
        <v>13</v>
      </c>
      <c r="D157" s="1">
        <f t="shared" si="12"/>
        <v>79</v>
      </c>
      <c r="E157" s="5">
        <f t="shared" si="12"/>
        <v>2967</v>
      </c>
    </row>
    <row r="158" spans="2:5" x14ac:dyDescent="0.25">
      <c r="B158" s="1">
        <v>152</v>
      </c>
      <c r="C158" s="1">
        <v>13</v>
      </c>
      <c r="D158" s="1">
        <f t="shared" si="12"/>
        <v>79</v>
      </c>
      <c r="E158" s="5">
        <f t="shared" si="12"/>
        <v>2967</v>
      </c>
    </row>
    <row r="159" spans="2:5" x14ac:dyDescent="0.25">
      <c r="B159" s="1">
        <v>153</v>
      </c>
      <c r="C159" s="1">
        <v>13</v>
      </c>
      <c r="D159" s="1">
        <f t="shared" si="12"/>
        <v>79</v>
      </c>
      <c r="E159" s="5">
        <f t="shared" si="12"/>
        <v>2967</v>
      </c>
    </row>
    <row r="160" spans="2:5" x14ac:dyDescent="0.25">
      <c r="B160" s="1">
        <v>154</v>
      </c>
      <c r="C160" s="1">
        <v>13</v>
      </c>
      <c r="D160" s="1">
        <f t="shared" si="12"/>
        <v>79</v>
      </c>
      <c r="E160" s="5">
        <f t="shared" si="12"/>
        <v>2967</v>
      </c>
    </row>
    <row r="161" spans="2:5" x14ac:dyDescent="0.25">
      <c r="B161" s="1">
        <v>155</v>
      </c>
      <c r="C161" s="1">
        <v>13</v>
      </c>
      <c r="D161" s="1">
        <f t="shared" si="12"/>
        <v>79</v>
      </c>
      <c r="E161" s="5">
        <f t="shared" si="12"/>
        <v>2967</v>
      </c>
    </row>
    <row r="162" spans="2:5" x14ac:dyDescent="0.25">
      <c r="B162" s="1">
        <v>156</v>
      </c>
      <c r="C162" s="1">
        <v>13</v>
      </c>
      <c r="D162" s="1">
        <f t="shared" si="12"/>
        <v>79</v>
      </c>
      <c r="E162" s="5">
        <f t="shared" si="12"/>
        <v>2967</v>
      </c>
    </row>
    <row r="163" spans="2:5" x14ac:dyDescent="0.25">
      <c r="B163" s="1">
        <v>157</v>
      </c>
      <c r="C163" s="1">
        <v>14</v>
      </c>
      <c r="D163" s="1">
        <f>+D162+1</f>
        <v>80</v>
      </c>
      <c r="E163" s="5">
        <f>ROUND(+E162*(1+$E$4),0)</f>
        <v>3056</v>
      </c>
    </row>
    <row r="164" spans="2:5" x14ac:dyDescent="0.25">
      <c r="B164" s="1">
        <v>158</v>
      </c>
      <c r="C164" s="1">
        <v>14</v>
      </c>
      <c r="D164" s="1">
        <f t="shared" ref="D164:E174" si="13">+D163</f>
        <v>80</v>
      </c>
      <c r="E164" s="5">
        <f t="shared" si="13"/>
        <v>3056</v>
      </c>
    </row>
    <row r="165" spans="2:5" x14ac:dyDescent="0.25">
      <c r="B165" s="1">
        <v>159</v>
      </c>
      <c r="C165" s="1">
        <v>14</v>
      </c>
      <c r="D165" s="1">
        <f t="shared" si="13"/>
        <v>80</v>
      </c>
      <c r="E165" s="5">
        <f t="shared" si="13"/>
        <v>3056</v>
      </c>
    </row>
    <row r="166" spans="2:5" x14ac:dyDescent="0.25">
      <c r="B166" s="1">
        <v>160</v>
      </c>
      <c r="C166" s="1">
        <v>14</v>
      </c>
      <c r="D166" s="1">
        <f t="shared" si="13"/>
        <v>80</v>
      </c>
      <c r="E166" s="5">
        <f t="shared" si="13"/>
        <v>3056</v>
      </c>
    </row>
    <row r="167" spans="2:5" x14ac:dyDescent="0.25">
      <c r="B167" s="1">
        <v>161</v>
      </c>
      <c r="C167" s="1">
        <v>14</v>
      </c>
      <c r="D167" s="1">
        <f t="shared" si="13"/>
        <v>80</v>
      </c>
      <c r="E167" s="5">
        <f t="shared" si="13"/>
        <v>3056</v>
      </c>
    </row>
    <row r="168" spans="2:5" x14ac:dyDescent="0.25">
      <c r="B168" s="1">
        <v>162</v>
      </c>
      <c r="C168" s="1">
        <v>14</v>
      </c>
      <c r="D168" s="1">
        <f t="shared" si="13"/>
        <v>80</v>
      </c>
      <c r="E168" s="5">
        <f t="shared" si="13"/>
        <v>3056</v>
      </c>
    </row>
    <row r="169" spans="2:5" x14ac:dyDescent="0.25">
      <c r="B169" s="1">
        <v>163</v>
      </c>
      <c r="C169" s="1">
        <v>14</v>
      </c>
      <c r="D169" s="1">
        <f t="shared" si="13"/>
        <v>80</v>
      </c>
      <c r="E169" s="5">
        <f t="shared" si="13"/>
        <v>3056</v>
      </c>
    </row>
    <row r="170" spans="2:5" x14ac:dyDescent="0.25">
      <c r="B170" s="1">
        <v>164</v>
      </c>
      <c r="C170" s="1">
        <v>14</v>
      </c>
      <c r="D170" s="1">
        <f t="shared" si="13"/>
        <v>80</v>
      </c>
      <c r="E170" s="5">
        <f t="shared" si="13"/>
        <v>3056</v>
      </c>
    </row>
    <row r="171" spans="2:5" x14ac:dyDescent="0.25">
      <c r="B171" s="1">
        <v>165</v>
      </c>
      <c r="C171" s="1">
        <v>14</v>
      </c>
      <c r="D171" s="1">
        <f t="shared" si="13"/>
        <v>80</v>
      </c>
      <c r="E171" s="5">
        <f t="shared" si="13"/>
        <v>3056</v>
      </c>
    </row>
    <row r="172" spans="2:5" x14ac:dyDescent="0.25">
      <c r="B172" s="1">
        <v>166</v>
      </c>
      <c r="C172" s="1">
        <v>14</v>
      </c>
      <c r="D172" s="1">
        <f t="shared" si="13"/>
        <v>80</v>
      </c>
      <c r="E172" s="5">
        <f t="shared" si="13"/>
        <v>3056</v>
      </c>
    </row>
    <row r="173" spans="2:5" x14ac:dyDescent="0.25">
      <c r="B173" s="1">
        <v>167</v>
      </c>
      <c r="C173" s="1">
        <v>14</v>
      </c>
      <c r="D173" s="1">
        <f t="shared" si="13"/>
        <v>80</v>
      </c>
      <c r="E173" s="5">
        <f t="shared" si="13"/>
        <v>3056</v>
      </c>
    </row>
    <row r="174" spans="2:5" x14ac:dyDescent="0.25">
      <c r="B174" s="1">
        <v>168</v>
      </c>
      <c r="C174" s="1">
        <v>14</v>
      </c>
      <c r="D174" s="1">
        <f t="shared" si="13"/>
        <v>80</v>
      </c>
      <c r="E174" s="5">
        <f t="shared" si="13"/>
        <v>3056</v>
      </c>
    </row>
    <row r="175" spans="2:5" x14ac:dyDescent="0.25">
      <c r="B175" s="1">
        <v>169</v>
      </c>
      <c r="C175" s="1">
        <v>15</v>
      </c>
      <c r="D175" s="1">
        <f>+D174+1</f>
        <v>81</v>
      </c>
      <c r="E175" s="5">
        <f>ROUND(+E174*(1+$E$4),0)</f>
        <v>3148</v>
      </c>
    </row>
    <row r="176" spans="2:5" x14ac:dyDescent="0.25">
      <c r="B176" s="1">
        <v>170</v>
      </c>
      <c r="C176" s="1">
        <v>15</v>
      </c>
      <c r="D176" s="1">
        <f t="shared" ref="D176:E186" si="14">+D175</f>
        <v>81</v>
      </c>
      <c r="E176" s="5">
        <f t="shared" si="14"/>
        <v>3148</v>
      </c>
    </row>
    <row r="177" spans="2:5" x14ac:dyDescent="0.25">
      <c r="B177" s="1">
        <v>171</v>
      </c>
      <c r="C177" s="1">
        <v>15</v>
      </c>
      <c r="D177" s="1">
        <f t="shared" si="14"/>
        <v>81</v>
      </c>
      <c r="E177" s="5">
        <f t="shared" si="14"/>
        <v>3148</v>
      </c>
    </row>
    <row r="178" spans="2:5" x14ac:dyDescent="0.25">
      <c r="B178" s="1">
        <v>172</v>
      </c>
      <c r="C178" s="1">
        <v>15</v>
      </c>
      <c r="D178" s="1">
        <f t="shared" si="14"/>
        <v>81</v>
      </c>
      <c r="E178" s="5">
        <f t="shared" si="14"/>
        <v>3148</v>
      </c>
    </row>
    <row r="179" spans="2:5" x14ac:dyDescent="0.25">
      <c r="B179" s="1">
        <v>173</v>
      </c>
      <c r="C179" s="1">
        <v>15</v>
      </c>
      <c r="D179" s="1">
        <f t="shared" si="14"/>
        <v>81</v>
      </c>
      <c r="E179" s="5">
        <f t="shared" si="14"/>
        <v>3148</v>
      </c>
    </row>
    <row r="180" spans="2:5" x14ac:dyDescent="0.25">
      <c r="B180" s="1">
        <v>174</v>
      </c>
      <c r="C180" s="1">
        <v>15</v>
      </c>
      <c r="D180" s="1">
        <f t="shared" si="14"/>
        <v>81</v>
      </c>
      <c r="E180" s="5">
        <f t="shared" si="14"/>
        <v>3148</v>
      </c>
    </row>
    <row r="181" spans="2:5" x14ac:dyDescent="0.25">
      <c r="B181" s="1">
        <v>175</v>
      </c>
      <c r="C181" s="1">
        <v>15</v>
      </c>
      <c r="D181" s="1">
        <f t="shared" si="14"/>
        <v>81</v>
      </c>
      <c r="E181" s="5">
        <f t="shared" si="14"/>
        <v>3148</v>
      </c>
    </row>
    <row r="182" spans="2:5" x14ac:dyDescent="0.25">
      <c r="B182" s="1">
        <v>176</v>
      </c>
      <c r="C182" s="1">
        <v>15</v>
      </c>
      <c r="D182" s="1">
        <f t="shared" si="14"/>
        <v>81</v>
      </c>
      <c r="E182" s="5">
        <f t="shared" si="14"/>
        <v>3148</v>
      </c>
    </row>
    <row r="183" spans="2:5" x14ac:dyDescent="0.25">
      <c r="B183" s="1">
        <v>177</v>
      </c>
      <c r="C183" s="1">
        <v>15</v>
      </c>
      <c r="D183" s="1">
        <f t="shared" si="14"/>
        <v>81</v>
      </c>
      <c r="E183" s="5">
        <f t="shared" si="14"/>
        <v>3148</v>
      </c>
    </row>
    <row r="184" spans="2:5" x14ac:dyDescent="0.25">
      <c r="B184" s="1">
        <v>178</v>
      </c>
      <c r="C184" s="1">
        <v>15</v>
      </c>
      <c r="D184" s="1">
        <f t="shared" si="14"/>
        <v>81</v>
      </c>
      <c r="E184" s="5">
        <f t="shared" si="14"/>
        <v>3148</v>
      </c>
    </row>
    <row r="185" spans="2:5" x14ac:dyDescent="0.25">
      <c r="B185" s="1">
        <v>179</v>
      </c>
      <c r="C185" s="1">
        <v>15</v>
      </c>
      <c r="D185" s="1">
        <f t="shared" si="14"/>
        <v>81</v>
      </c>
      <c r="E185" s="5">
        <f t="shared" si="14"/>
        <v>3148</v>
      </c>
    </row>
    <row r="186" spans="2:5" x14ac:dyDescent="0.25">
      <c r="B186" s="1">
        <v>180</v>
      </c>
      <c r="C186" s="1">
        <v>15</v>
      </c>
      <c r="D186" s="1">
        <f t="shared" si="14"/>
        <v>81</v>
      </c>
      <c r="E186" s="5">
        <f t="shared" si="14"/>
        <v>3148</v>
      </c>
    </row>
    <row r="187" spans="2:5" x14ac:dyDescent="0.25">
      <c r="B187" s="1">
        <v>181</v>
      </c>
      <c r="C187" s="1">
        <v>16</v>
      </c>
      <c r="D187" s="1">
        <f>+D186+1</f>
        <v>82</v>
      </c>
      <c r="E187" s="5">
        <f>ROUND(+E186*(1+$E$4),0)</f>
        <v>3242</v>
      </c>
    </row>
    <row r="188" spans="2:5" x14ac:dyDescent="0.25">
      <c r="B188" s="1">
        <v>182</v>
      </c>
      <c r="C188" s="1">
        <v>16</v>
      </c>
      <c r="D188" s="1">
        <f t="shared" ref="D188:E198" si="15">+D187</f>
        <v>82</v>
      </c>
      <c r="E188" s="5">
        <f t="shared" si="15"/>
        <v>3242</v>
      </c>
    </row>
    <row r="189" spans="2:5" x14ac:dyDescent="0.25">
      <c r="B189" s="1">
        <v>183</v>
      </c>
      <c r="C189" s="1">
        <v>16</v>
      </c>
      <c r="D189" s="1">
        <f t="shared" si="15"/>
        <v>82</v>
      </c>
      <c r="E189" s="5">
        <f t="shared" si="15"/>
        <v>3242</v>
      </c>
    </row>
    <row r="190" spans="2:5" x14ac:dyDescent="0.25">
      <c r="B190" s="1">
        <v>184</v>
      </c>
      <c r="C190" s="1">
        <v>16</v>
      </c>
      <c r="D190" s="1">
        <f t="shared" si="15"/>
        <v>82</v>
      </c>
      <c r="E190" s="5">
        <f t="shared" si="15"/>
        <v>3242</v>
      </c>
    </row>
    <row r="191" spans="2:5" x14ac:dyDescent="0.25">
      <c r="B191" s="1">
        <v>185</v>
      </c>
      <c r="C191" s="1">
        <v>16</v>
      </c>
      <c r="D191" s="1">
        <f t="shared" si="15"/>
        <v>82</v>
      </c>
      <c r="E191" s="5">
        <f t="shared" si="15"/>
        <v>3242</v>
      </c>
    </row>
    <row r="192" spans="2:5" x14ac:dyDescent="0.25">
      <c r="B192" s="1">
        <v>186</v>
      </c>
      <c r="C192" s="1">
        <v>16</v>
      </c>
      <c r="D192" s="1">
        <f t="shared" si="15"/>
        <v>82</v>
      </c>
      <c r="E192" s="5">
        <f t="shared" si="15"/>
        <v>3242</v>
      </c>
    </row>
    <row r="193" spans="2:5" x14ac:dyDescent="0.25">
      <c r="B193" s="1">
        <v>187</v>
      </c>
      <c r="C193" s="1">
        <v>16</v>
      </c>
      <c r="D193" s="1">
        <f t="shared" si="15"/>
        <v>82</v>
      </c>
      <c r="E193" s="5">
        <f t="shared" si="15"/>
        <v>3242</v>
      </c>
    </row>
    <row r="194" spans="2:5" x14ac:dyDescent="0.25">
      <c r="B194" s="1">
        <v>188</v>
      </c>
      <c r="C194" s="1">
        <v>16</v>
      </c>
      <c r="D194" s="1">
        <f t="shared" si="15"/>
        <v>82</v>
      </c>
      <c r="E194" s="5">
        <f t="shared" si="15"/>
        <v>3242</v>
      </c>
    </row>
    <row r="195" spans="2:5" x14ac:dyDescent="0.25">
      <c r="B195" s="1">
        <v>189</v>
      </c>
      <c r="C195" s="1">
        <v>16</v>
      </c>
      <c r="D195" s="1">
        <f t="shared" si="15"/>
        <v>82</v>
      </c>
      <c r="E195" s="5">
        <f t="shared" si="15"/>
        <v>3242</v>
      </c>
    </row>
    <row r="196" spans="2:5" x14ac:dyDescent="0.25">
      <c r="B196" s="1">
        <v>190</v>
      </c>
      <c r="C196" s="1">
        <v>16</v>
      </c>
      <c r="D196" s="1">
        <f t="shared" si="15"/>
        <v>82</v>
      </c>
      <c r="E196" s="5">
        <f t="shared" si="15"/>
        <v>3242</v>
      </c>
    </row>
    <row r="197" spans="2:5" x14ac:dyDescent="0.25">
      <c r="B197" s="1">
        <v>191</v>
      </c>
      <c r="C197" s="1">
        <v>16</v>
      </c>
      <c r="D197" s="1">
        <f t="shared" si="15"/>
        <v>82</v>
      </c>
      <c r="E197" s="5">
        <f t="shared" si="15"/>
        <v>3242</v>
      </c>
    </row>
    <row r="198" spans="2:5" x14ac:dyDescent="0.25">
      <c r="B198" s="1">
        <v>192</v>
      </c>
      <c r="C198" s="1">
        <v>16</v>
      </c>
      <c r="D198" s="1">
        <f t="shared" si="15"/>
        <v>82</v>
      </c>
      <c r="E198" s="5">
        <f t="shared" si="15"/>
        <v>3242</v>
      </c>
    </row>
    <row r="199" spans="2:5" x14ac:dyDescent="0.25">
      <c r="B199" s="1">
        <v>193</v>
      </c>
      <c r="C199" s="1">
        <v>17</v>
      </c>
      <c r="D199" s="1">
        <f>+D198+1</f>
        <v>83</v>
      </c>
      <c r="E199" s="5">
        <f>ROUND(+E198*(1+$E$4),0)</f>
        <v>3339</v>
      </c>
    </row>
    <row r="200" spans="2:5" x14ac:dyDescent="0.25">
      <c r="B200" s="1">
        <v>194</v>
      </c>
      <c r="C200" s="1">
        <v>17</v>
      </c>
      <c r="D200" s="1">
        <f t="shared" ref="D200:E210" si="16">+D199</f>
        <v>83</v>
      </c>
      <c r="E200" s="5">
        <f t="shared" si="16"/>
        <v>3339</v>
      </c>
    </row>
    <row r="201" spans="2:5" x14ac:dyDescent="0.25">
      <c r="B201" s="1">
        <v>195</v>
      </c>
      <c r="C201" s="1">
        <v>17</v>
      </c>
      <c r="D201" s="1">
        <f t="shared" si="16"/>
        <v>83</v>
      </c>
      <c r="E201" s="5">
        <f t="shared" si="16"/>
        <v>3339</v>
      </c>
    </row>
    <row r="202" spans="2:5" x14ac:dyDescent="0.25">
      <c r="B202" s="1">
        <v>196</v>
      </c>
      <c r="C202" s="1">
        <v>17</v>
      </c>
      <c r="D202" s="1">
        <f t="shared" si="16"/>
        <v>83</v>
      </c>
      <c r="E202" s="5">
        <f t="shared" si="16"/>
        <v>3339</v>
      </c>
    </row>
    <row r="203" spans="2:5" x14ac:dyDescent="0.25">
      <c r="B203" s="1">
        <v>197</v>
      </c>
      <c r="C203" s="1">
        <v>17</v>
      </c>
      <c r="D203" s="1">
        <f t="shared" si="16"/>
        <v>83</v>
      </c>
      <c r="E203" s="5">
        <f t="shared" si="16"/>
        <v>3339</v>
      </c>
    </row>
    <row r="204" spans="2:5" x14ac:dyDescent="0.25">
      <c r="B204" s="1">
        <v>198</v>
      </c>
      <c r="C204" s="1">
        <v>17</v>
      </c>
      <c r="D204" s="1">
        <f t="shared" si="16"/>
        <v>83</v>
      </c>
      <c r="E204" s="5">
        <f t="shared" si="16"/>
        <v>3339</v>
      </c>
    </row>
    <row r="205" spans="2:5" x14ac:dyDescent="0.25">
      <c r="B205" s="1">
        <v>199</v>
      </c>
      <c r="C205" s="1">
        <v>17</v>
      </c>
      <c r="D205" s="1">
        <f t="shared" si="16"/>
        <v>83</v>
      </c>
      <c r="E205" s="5">
        <f t="shared" si="16"/>
        <v>3339</v>
      </c>
    </row>
    <row r="206" spans="2:5" x14ac:dyDescent="0.25">
      <c r="B206" s="1">
        <v>200</v>
      </c>
      <c r="C206" s="1">
        <v>17</v>
      </c>
      <c r="D206" s="1">
        <f t="shared" si="16"/>
        <v>83</v>
      </c>
      <c r="E206" s="5">
        <f t="shared" si="16"/>
        <v>3339</v>
      </c>
    </row>
    <row r="207" spans="2:5" x14ac:dyDescent="0.25">
      <c r="B207" s="1">
        <v>201</v>
      </c>
      <c r="C207" s="1">
        <v>17</v>
      </c>
      <c r="D207" s="1">
        <f t="shared" si="16"/>
        <v>83</v>
      </c>
      <c r="E207" s="5">
        <f t="shared" si="16"/>
        <v>3339</v>
      </c>
    </row>
    <row r="208" spans="2:5" x14ac:dyDescent="0.25">
      <c r="B208" s="1">
        <v>202</v>
      </c>
      <c r="C208" s="1">
        <v>17</v>
      </c>
      <c r="D208" s="1">
        <f t="shared" si="16"/>
        <v>83</v>
      </c>
      <c r="E208" s="5">
        <f t="shared" si="16"/>
        <v>3339</v>
      </c>
    </row>
    <row r="209" spans="2:5" x14ac:dyDescent="0.25">
      <c r="B209" s="1">
        <v>203</v>
      </c>
      <c r="C209" s="1">
        <v>17</v>
      </c>
      <c r="D209" s="1">
        <f t="shared" si="16"/>
        <v>83</v>
      </c>
      <c r="E209" s="5">
        <f t="shared" si="16"/>
        <v>3339</v>
      </c>
    </row>
    <row r="210" spans="2:5" x14ac:dyDescent="0.25">
      <c r="B210" s="1">
        <v>204</v>
      </c>
      <c r="C210" s="1">
        <v>17</v>
      </c>
      <c r="D210" s="1">
        <f t="shared" si="16"/>
        <v>83</v>
      </c>
      <c r="E210" s="5">
        <f t="shared" si="16"/>
        <v>3339</v>
      </c>
    </row>
    <row r="211" spans="2:5" x14ac:dyDescent="0.25">
      <c r="B211" s="1">
        <v>205</v>
      </c>
      <c r="C211" s="1">
        <v>18</v>
      </c>
      <c r="D211" s="1">
        <f>+D210+1</f>
        <v>84</v>
      </c>
      <c r="E211" s="5">
        <f>ROUND(+E210*(1+$E$4),0)</f>
        <v>3439</v>
      </c>
    </row>
    <row r="212" spans="2:5" x14ac:dyDescent="0.25">
      <c r="B212" s="1">
        <v>206</v>
      </c>
      <c r="C212" s="1">
        <v>18</v>
      </c>
      <c r="D212" s="1">
        <f t="shared" ref="D212:E222" si="17">+D211</f>
        <v>84</v>
      </c>
      <c r="E212" s="5">
        <f t="shared" si="17"/>
        <v>3439</v>
      </c>
    </row>
    <row r="213" spans="2:5" x14ac:dyDescent="0.25">
      <c r="B213" s="1">
        <v>207</v>
      </c>
      <c r="C213" s="1">
        <v>18</v>
      </c>
      <c r="D213" s="1">
        <f t="shared" si="17"/>
        <v>84</v>
      </c>
      <c r="E213" s="5">
        <f t="shared" si="17"/>
        <v>3439</v>
      </c>
    </row>
    <row r="214" spans="2:5" x14ac:dyDescent="0.25">
      <c r="B214" s="1">
        <v>208</v>
      </c>
      <c r="C214" s="1">
        <v>18</v>
      </c>
      <c r="D214" s="1">
        <f t="shared" si="17"/>
        <v>84</v>
      </c>
      <c r="E214" s="5">
        <f t="shared" si="17"/>
        <v>3439</v>
      </c>
    </row>
    <row r="215" spans="2:5" x14ac:dyDescent="0.25">
      <c r="B215" s="1">
        <v>209</v>
      </c>
      <c r="C215" s="1">
        <v>18</v>
      </c>
      <c r="D215" s="1">
        <f t="shared" si="17"/>
        <v>84</v>
      </c>
      <c r="E215" s="5">
        <f t="shared" si="17"/>
        <v>3439</v>
      </c>
    </row>
    <row r="216" spans="2:5" x14ac:dyDescent="0.25">
      <c r="B216" s="1">
        <v>210</v>
      </c>
      <c r="C216" s="1">
        <v>18</v>
      </c>
      <c r="D216" s="1">
        <f t="shared" si="17"/>
        <v>84</v>
      </c>
      <c r="E216" s="5">
        <f t="shared" si="17"/>
        <v>3439</v>
      </c>
    </row>
    <row r="217" spans="2:5" x14ac:dyDescent="0.25">
      <c r="B217" s="1">
        <v>211</v>
      </c>
      <c r="C217" s="1">
        <v>18</v>
      </c>
      <c r="D217" s="1">
        <f t="shared" si="17"/>
        <v>84</v>
      </c>
      <c r="E217" s="5">
        <f t="shared" si="17"/>
        <v>3439</v>
      </c>
    </row>
    <row r="218" spans="2:5" x14ac:dyDescent="0.25">
      <c r="B218" s="1">
        <v>212</v>
      </c>
      <c r="C218" s="1">
        <v>18</v>
      </c>
      <c r="D218" s="1">
        <f t="shared" si="17"/>
        <v>84</v>
      </c>
      <c r="E218" s="5">
        <f t="shared" si="17"/>
        <v>3439</v>
      </c>
    </row>
    <row r="219" spans="2:5" x14ac:dyDescent="0.25">
      <c r="B219" s="1">
        <v>213</v>
      </c>
      <c r="C219" s="1">
        <v>18</v>
      </c>
      <c r="D219" s="1">
        <f t="shared" si="17"/>
        <v>84</v>
      </c>
      <c r="E219" s="5">
        <f t="shared" si="17"/>
        <v>3439</v>
      </c>
    </row>
    <row r="220" spans="2:5" x14ac:dyDescent="0.25">
      <c r="B220" s="1">
        <v>214</v>
      </c>
      <c r="C220" s="1">
        <v>18</v>
      </c>
      <c r="D220" s="1">
        <f t="shared" si="17"/>
        <v>84</v>
      </c>
      <c r="E220" s="5">
        <f t="shared" si="17"/>
        <v>3439</v>
      </c>
    </row>
    <row r="221" spans="2:5" x14ac:dyDescent="0.25">
      <c r="B221" s="1">
        <v>215</v>
      </c>
      <c r="C221" s="1">
        <v>18</v>
      </c>
      <c r="D221" s="1">
        <f t="shared" si="17"/>
        <v>84</v>
      </c>
      <c r="E221" s="5">
        <f t="shared" si="17"/>
        <v>3439</v>
      </c>
    </row>
    <row r="222" spans="2:5" x14ac:dyDescent="0.25">
      <c r="B222" s="1">
        <v>216</v>
      </c>
      <c r="C222" s="1">
        <v>18</v>
      </c>
      <c r="D222" s="1">
        <f t="shared" si="17"/>
        <v>84</v>
      </c>
      <c r="E222" s="5">
        <f t="shared" si="17"/>
        <v>3439</v>
      </c>
    </row>
    <row r="223" spans="2:5" x14ac:dyDescent="0.25">
      <c r="B223" s="1">
        <v>217</v>
      </c>
      <c r="C223" s="1">
        <v>19</v>
      </c>
      <c r="D223" s="1">
        <f>+D222+1</f>
        <v>85</v>
      </c>
      <c r="E223" s="5">
        <f>ROUND(+E222*(1+$E$4),0)</f>
        <v>3542</v>
      </c>
    </row>
    <row r="224" spans="2:5" x14ac:dyDescent="0.25">
      <c r="B224" s="1">
        <v>218</v>
      </c>
      <c r="C224" s="1">
        <v>19</v>
      </c>
      <c r="D224" s="1">
        <f t="shared" ref="D224:E234" si="18">+D223</f>
        <v>85</v>
      </c>
      <c r="E224" s="5">
        <f t="shared" si="18"/>
        <v>3542</v>
      </c>
    </row>
    <row r="225" spans="2:5" x14ac:dyDescent="0.25">
      <c r="B225" s="1">
        <v>219</v>
      </c>
      <c r="C225" s="1">
        <v>19</v>
      </c>
      <c r="D225" s="1">
        <f t="shared" si="18"/>
        <v>85</v>
      </c>
      <c r="E225" s="5">
        <f t="shared" si="18"/>
        <v>3542</v>
      </c>
    </row>
    <row r="226" spans="2:5" x14ac:dyDescent="0.25">
      <c r="B226" s="1">
        <v>220</v>
      </c>
      <c r="C226" s="1">
        <v>19</v>
      </c>
      <c r="D226" s="1">
        <f t="shared" si="18"/>
        <v>85</v>
      </c>
      <c r="E226" s="5">
        <f t="shared" si="18"/>
        <v>3542</v>
      </c>
    </row>
    <row r="227" spans="2:5" x14ac:dyDescent="0.25">
      <c r="B227" s="1">
        <v>221</v>
      </c>
      <c r="C227" s="1">
        <v>19</v>
      </c>
      <c r="D227" s="1">
        <f t="shared" si="18"/>
        <v>85</v>
      </c>
      <c r="E227" s="5">
        <f t="shared" si="18"/>
        <v>3542</v>
      </c>
    </row>
    <row r="228" spans="2:5" x14ac:dyDescent="0.25">
      <c r="B228" s="1">
        <v>222</v>
      </c>
      <c r="C228" s="1">
        <v>19</v>
      </c>
      <c r="D228" s="1">
        <f t="shared" si="18"/>
        <v>85</v>
      </c>
      <c r="E228" s="5">
        <f t="shared" si="18"/>
        <v>3542</v>
      </c>
    </row>
    <row r="229" spans="2:5" x14ac:dyDescent="0.25">
      <c r="B229" s="1">
        <v>223</v>
      </c>
      <c r="C229" s="1">
        <v>19</v>
      </c>
      <c r="D229" s="1">
        <f t="shared" si="18"/>
        <v>85</v>
      </c>
      <c r="E229" s="5">
        <f t="shared" si="18"/>
        <v>3542</v>
      </c>
    </row>
    <row r="230" spans="2:5" x14ac:dyDescent="0.25">
      <c r="B230" s="1">
        <v>224</v>
      </c>
      <c r="C230" s="1">
        <v>19</v>
      </c>
      <c r="D230" s="1">
        <f t="shared" si="18"/>
        <v>85</v>
      </c>
      <c r="E230" s="5">
        <f t="shared" si="18"/>
        <v>3542</v>
      </c>
    </row>
    <row r="231" spans="2:5" x14ac:dyDescent="0.25">
      <c r="B231" s="1">
        <v>225</v>
      </c>
      <c r="C231" s="1">
        <v>19</v>
      </c>
      <c r="D231" s="1">
        <f t="shared" si="18"/>
        <v>85</v>
      </c>
      <c r="E231" s="5">
        <f t="shared" si="18"/>
        <v>3542</v>
      </c>
    </row>
    <row r="232" spans="2:5" x14ac:dyDescent="0.25">
      <c r="B232" s="1">
        <v>226</v>
      </c>
      <c r="C232" s="1">
        <v>19</v>
      </c>
      <c r="D232" s="1">
        <f t="shared" si="18"/>
        <v>85</v>
      </c>
      <c r="E232" s="5">
        <f t="shared" si="18"/>
        <v>3542</v>
      </c>
    </row>
    <row r="233" spans="2:5" x14ac:dyDescent="0.25">
      <c r="B233" s="1">
        <v>227</v>
      </c>
      <c r="C233" s="1">
        <v>19</v>
      </c>
      <c r="D233" s="1">
        <f t="shared" si="18"/>
        <v>85</v>
      </c>
      <c r="E233" s="5">
        <f t="shared" si="18"/>
        <v>3542</v>
      </c>
    </row>
    <row r="234" spans="2:5" x14ac:dyDescent="0.25">
      <c r="B234" s="1">
        <v>228</v>
      </c>
      <c r="C234" s="1">
        <v>19</v>
      </c>
      <c r="D234" s="1">
        <f t="shared" si="18"/>
        <v>85</v>
      </c>
      <c r="E234" s="5">
        <f t="shared" si="18"/>
        <v>3542</v>
      </c>
    </row>
    <row r="235" spans="2:5" x14ac:dyDescent="0.25">
      <c r="B235" s="1">
        <v>229</v>
      </c>
      <c r="C235" s="1">
        <v>20</v>
      </c>
      <c r="D235" s="1">
        <f>+D234+1</f>
        <v>86</v>
      </c>
      <c r="E235" s="5">
        <f>ROUND(+E234*(1+$E$4),0)</f>
        <v>3648</v>
      </c>
    </row>
    <row r="236" spans="2:5" x14ac:dyDescent="0.25">
      <c r="B236" s="1">
        <v>230</v>
      </c>
      <c r="C236" s="1">
        <v>20</v>
      </c>
      <c r="D236" s="1">
        <f t="shared" ref="D236:E246" si="19">+D235</f>
        <v>86</v>
      </c>
      <c r="E236" s="5">
        <f t="shared" si="19"/>
        <v>3648</v>
      </c>
    </row>
    <row r="237" spans="2:5" x14ac:dyDescent="0.25">
      <c r="B237" s="1">
        <v>231</v>
      </c>
      <c r="C237" s="1">
        <v>20</v>
      </c>
      <c r="D237" s="1">
        <f t="shared" si="19"/>
        <v>86</v>
      </c>
      <c r="E237" s="5">
        <f t="shared" si="19"/>
        <v>3648</v>
      </c>
    </row>
    <row r="238" spans="2:5" x14ac:dyDescent="0.25">
      <c r="B238" s="1">
        <v>232</v>
      </c>
      <c r="C238" s="1">
        <v>20</v>
      </c>
      <c r="D238" s="1">
        <f t="shared" si="19"/>
        <v>86</v>
      </c>
      <c r="E238" s="5">
        <f t="shared" si="19"/>
        <v>3648</v>
      </c>
    </row>
    <row r="239" spans="2:5" x14ac:dyDescent="0.25">
      <c r="B239" s="1">
        <v>233</v>
      </c>
      <c r="C239" s="1">
        <v>20</v>
      </c>
      <c r="D239" s="1">
        <f t="shared" si="19"/>
        <v>86</v>
      </c>
      <c r="E239" s="5">
        <f t="shared" si="19"/>
        <v>3648</v>
      </c>
    </row>
    <row r="240" spans="2:5" x14ac:dyDescent="0.25">
      <c r="B240" s="1">
        <v>234</v>
      </c>
      <c r="C240" s="1">
        <v>20</v>
      </c>
      <c r="D240" s="1">
        <f t="shared" si="19"/>
        <v>86</v>
      </c>
      <c r="E240" s="5">
        <f t="shared" si="19"/>
        <v>3648</v>
      </c>
    </row>
    <row r="241" spans="2:5" x14ac:dyDescent="0.25">
      <c r="B241" s="1">
        <v>235</v>
      </c>
      <c r="C241" s="1">
        <v>20</v>
      </c>
      <c r="D241" s="1">
        <f t="shared" si="19"/>
        <v>86</v>
      </c>
      <c r="E241" s="5">
        <f t="shared" si="19"/>
        <v>3648</v>
      </c>
    </row>
    <row r="242" spans="2:5" x14ac:dyDescent="0.25">
      <c r="B242" s="1">
        <v>236</v>
      </c>
      <c r="C242" s="1">
        <v>20</v>
      </c>
      <c r="D242" s="1">
        <f t="shared" si="19"/>
        <v>86</v>
      </c>
      <c r="E242" s="5">
        <f t="shared" si="19"/>
        <v>3648</v>
      </c>
    </row>
    <row r="243" spans="2:5" x14ac:dyDescent="0.25">
      <c r="B243" s="1">
        <v>237</v>
      </c>
      <c r="C243" s="1">
        <v>20</v>
      </c>
      <c r="D243" s="1">
        <f t="shared" si="19"/>
        <v>86</v>
      </c>
      <c r="E243" s="5">
        <f t="shared" si="19"/>
        <v>3648</v>
      </c>
    </row>
    <row r="244" spans="2:5" x14ac:dyDescent="0.25">
      <c r="B244" s="1">
        <v>238</v>
      </c>
      <c r="C244" s="1">
        <v>20</v>
      </c>
      <c r="D244" s="1">
        <f t="shared" si="19"/>
        <v>86</v>
      </c>
      <c r="E244" s="5">
        <f t="shared" si="19"/>
        <v>3648</v>
      </c>
    </row>
    <row r="245" spans="2:5" x14ac:dyDescent="0.25">
      <c r="B245" s="1">
        <v>239</v>
      </c>
      <c r="C245" s="1">
        <v>20</v>
      </c>
      <c r="D245" s="1">
        <f t="shared" si="19"/>
        <v>86</v>
      </c>
      <c r="E245" s="5">
        <f t="shared" si="19"/>
        <v>3648</v>
      </c>
    </row>
    <row r="246" spans="2:5" x14ac:dyDescent="0.25">
      <c r="B246" s="1">
        <v>240</v>
      </c>
      <c r="C246" s="1">
        <v>20</v>
      </c>
      <c r="D246" s="1">
        <f t="shared" si="19"/>
        <v>86</v>
      </c>
      <c r="E246" s="5">
        <f t="shared" si="19"/>
        <v>3648</v>
      </c>
    </row>
    <row r="247" spans="2:5" x14ac:dyDescent="0.25">
      <c r="B247" s="1">
        <v>241</v>
      </c>
      <c r="C247" s="1">
        <v>21</v>
      </c>
      <c r="D247" s="1">
        <f>+D246+1</f>
        <v>87</v>
      </c>
      <c r="E247" s="5">
        <f>ROUND(+E246*(1+$E$4),0)</f>
        <v>3757</v>
      </c>
    </row>
    <row r="248" spans="2:5" x14ac:dyDescent="0.25">
      <c r="B248" s="1">
        <v>242</v>
      </c>
      <c r="C248" s="1">
        <v>21</v>
      </c>
      <c r="D248" s="1">
        <f t="shared" ref="D248:E258" si="20">+D247</f>
        <v>87</v>
      </c>
      <c r="E248" s="5">
        <f t="shared" si="20"/>
        <v>3757</v>
      </c>
    </row>
    <row r="249" spans="2:5" x14ac:dyDescent="0.25">
      <c r="B249" s="1">
        <v>243</v>
      </c>
      <c r="C249" s="1">
        <v>21</v>
      </c>
      <c r="D249" s="1">
        <f t="shared" si="20"/>
        <v>87</v>
      </c>
      <c r="E249" s="5">
        <f t="shared" si="20"/>
        <v>3757</v>
      </c>
    </row>
    <row r="250" spans="2:5" x14ac:dyDescent="0.25">
      <c r="B250" s="1">
        <v>244</v>
      </c>
      <c r="C250" s="1">
        <v>21</v>
      </c>
      <c r="D250" s="1">
        <f t="shared" si="20"/>
        <v>87</v>
      </c>
      <c r="E250" s="5">
        <f t="shared" si="20"/>
        <v>3757</v>
      </c>
    </row>
    <row r="251" spans="2:5" x14ac:dyDescent="0.25">
      <c r="B251" s="1">
        <v>245</v>
      </c>
      <c r="C251" s="1">
        <v>21</v>
      </c>
      <c r="D251" s="1">
        <f t="shared" si="20"/>
        <v>87</v>
      </c>
      <c r="E251" s="5">
        <f t="shared" si="20"/>
        <v>3757</v>
      </c>
    </row>
    <row r="252" spans="2:5" x14ac:dyDescent="0.25">
      <c r="B252" s="1">
        <v>246</v>
      </c>
      <c r="C252" s="1">
        <v>21</v>
      </c>
      <c r="D252" s="1">
        <f t="shared" si="20"/>
        <v>87</v>
      </c>
      <c r="E252" s="5">
        <f t="shared" si="20"/>
        <v>3757</v>
      </c>
    </row>
    <row r="253" spans="2:5" x14ac:dyDescent="0.25">
      <c r="B253" s="1">
        <v>247</v>
      </c>
      <c r="C253" s="1">
        <v>21</v>
      </c>
      <c r="D253" s="1">
        <f t="shared" si="20"/>
        <v>87</v>
      </c>
      <c r="E253" s="5">
        <f t="shared" si="20"/>
        <v>3757</v>
      </c>
    </row>
    <row r="254" spans="2:5" x14ac:dyDescent="0.25">
      <c r="B254" s="1">
        <v>248</v>
      </c>
      <c r="C254" s="1">
        <v>21</v>
      </c>
      <c r="D254" s="1">
        <f t="shared" si="20"/>
        <v>87</v>
      </c>
      <c r="E254" s="5">
        <f t="shared" si="20"/>
        <v>3757</v>
      </c>
    </row>
    <row r="255" spans="2:5" x14ac:dyDescent="0.25">
      <c r="B255" s="1">
        <v>249</v>
      </c>
      <c r="C255" s="1">
        <v>21</v>
      </c>
      <c r="D255" s="1">
        <f t="shared" si="20"/>
        <v>87</v>
      </c>
      <c r="E255" s="5">
        <f t="shared" si="20"/>
        <v>3757</v>
      </c>
    </row>
    <row r="256" spans="2:5" x14ac:dyDescent="0.25">
      <c r="B256" s="1">
        <v>250</v>
      </c>
      <c r="C256" s="1">
        <v>21</v>
      </c>
      <c r="D256" s="1">
        <f t="shared" si="20"/>
        <v>87</v>
      </c>
      <c r="E256" s="5">
        <f t="shared" si="20"/>
        <v>3757</v>
      </c>
    </row>
    <row r="257" spans="2:5" x14ac:dyDescent="0.25">
      <c r="B257" s="1">
        <v>251</v>
      </c>
      <c r="C257" s="1">
        <v>21</v>
      </c>
      <c r="D257" s="1">
        <f t="shared" si="20"/>
        <v>87</v>
      </c>
      <c r="E257" s="5">
        <f t="shared" si="20"/>
        <v>3757</v>
      </c>
    </row>
    <row r="258" spans="2:5" x14ac:dyDescent="0.25">
      <c r="B258" s="1">
        <v>252</v>
      </c>
      <c r="C258" s="1">
        <v>21</v>
      </c>
      <c r="D258" s="1">
        <f t="shared" si="20"/>
        <v>87</v>
      </c>
      <c r="E258" s="5">
        <f t="shared" si="20"/>
        <v>3757</v>
      </c>
    </row>
    <row r="259" spans="2:5" x14ac:dyDescent="0.25">
      <c r="B259" s="1">
        <v>253</v>
      </c>
      <c r="C259" s="1">
        <v>22</v>
      </c>
      <c r="D259" s="1">
        <f>+D258+1</f>
        <v>88</v>
      </c>
      <c r="E259" s="5">
        <f>ROUND(+E258*(1+$E$4),0)</f>
        <v>3870</v>
      </c>
    </row>
    <row r="260" spans="2:5" x14ac:dyDescent="0.25">
      <c r="B260" s="1">
        <v>254</v>
      </c>
      <c r="C260" s="1">
        <v>22</v>
      </c>
      <c r="D260" s="1">
        <f t="shared" ref="D260:E270" si="21">+D259</f>
        <v>88</v>
      </c>
      <c r="E260" s="5">
        <f t="shared" si="21"/>
        <v>3870</v>
      </c>
    </row>
    <row r="261" spans="2:5" x14ac:dyDescent="0.25">
      <c r="B261" s="1">
        <v>255</v>
      </c>
      <c r="C261" s="1">
        <v>22</v>
      </c>
      <c r="D261" s="1">
        <f t="shared" si="21"/>
        <v>88</v>
      </c>
      <c r="E261" s="5">
        <f t="shared" si="21"/>
        <v>3870</v>
      </c>
    </row>
    <row r="262" spans="2:5" x14ac:dyDescent="0.25">
      <c r="B262" s="1">
        <v>256</v>
      </c>
      <c r="C262" s="1">
        <v>22</v>
      </c>
      <c r="D262" s="1">
        <f t="shared" si="21"/>
        <v>88</v>
      </c>
      <c r="E262" s="5">
        <f t="shared" si="21"/>
        <v>3870</v>
      </c>
    </row>
    <row r="263" spans="2:5" x14ac:dyDescent="0.25">
      <c r="B263" s="1">
        <v>257</v>
      </c>
      <c r="C263" s="1">
        <v>22</v>
      </c>
      <c r="D263" s="1">
        <f t="shared" si="21"/>
        <v>88</v>
      </c>
      <c r="E263" s="5">
        <f t="shared" si="21"/>
        <v>3870</v>
      </c>
    </row>
    <row r="264" spans="2:5" x14ac:dyDescent="0.25">
      <c r="B264" s="1">
        <v>258</v>
      </c>
      <c r="C264" s="1">
        <v>22</v>
      </c>
      <c r="D264" s="1">
        <f t="shared" si="21"/>
        <v>88</v>
      </c>
      <c r="E264" s="5">
        <f t="shared" si="21"/>
        <v>3870</v>
      </c>
    </row>
    <row r="265" spans="2:5" x14ac:dyDescent="0.25">
      <c r="B265" s="1">
        <v>259</v>
      </c>
      <c r="C265" s="1">
        <v>22</v>
      </c>
      <c r="D265" s="1">
        <f t="shared" si="21"/>
        <v>88</v>
      </c>
      <c r="E265" s="5">
        <f t="shared" si="21"/>
        <v>3870</v>
      </c>
    </row>
    <row r="266" spans="2:5" x14ac:dyDescent="0.25">
      <c r="B266" s="1">
        <v>260</v>
      </c>
      <c r="C266" s="1">
        <v>22</v>
      </c>
      <c r="D266" s="1">
        <f t="shared" si="21"/>
        <v>88</v>
      </c>
      <c r="E266" s="5">
        <f t="shared" si="21"/>
        <v>3870</v>
      </c>
    </row>
    <row r="267" spans="2:5" x14ac:dyDescent="0.25">
      <c r="B267" s="1">
        <v>261</v>
      </c>
      <c r="C267" s="1">
        <v>22</v>
      </c>
      <c r="D267" s="1">
        <f t="shared" si="21"/>
        <v>88</v>
      </c>
      <c r="E267" s="5">
        <f t="shared" si="21"/>
        <v>3870</v>
      </c>
    </row>
    <row r="268" spans="2:5" x14ac:dyDescent="0.25">
      <c r="B268" s="1">
        <v>262</v>
      </c>
      <c r="C268" s="1">
        <v>22</v>
      </c>
      <c r="D268" s="1">
        <f t="shared" si="21"/>
        <v>88</v>
      </c>
      <c r="E268" s="5">
        <f t="shared" si="21"/>
        <v>3870</v>
      </c>
    </row>
    <row r="269" spans="2:5" x14ac:dyDescent="0.25">
      <c r="B269" s="1">
        <v>263</v>
      </c>
      <c r="C269" s="1">
        <v>22</v>
      </c>
      <c r="D269" s="1">
        <f t="shared" si="21"/>
        <v>88</v>
      </c>
      <c r="E269" s="5">
        <f t="shared" si="21"/>
        <v>3870</v>
      </c>
    </row>
    <row r="270" spans="2:5" x14ac:dyDescent="0.25">
      <c r="B270" s="1">
        <v>264</v>
      </c>
      <c r="C270" s="1">
        <v>22</v>
      </c>
      <c r="D270" s="1">
        <f t="shared" si="21"/>
        <v>88</v>
      </c>
      <c r="E270" s="5">
        <f t="shared" si="21"/>
        <v>3870</v>
      </c>
    </row>
    <row r="271" spans="2:5" x14ac:dyDescent="0.25">
      <c r="B271" s="1">
        <v>265</v>
      </c>
      <c r="C271" s="1">
        <v>23</v>
      </c>
      <c r="D271" s="1">
        <f>+D270+1</f>
        <v>89</v>
      </c>
      <c r="E271" s="5">
        <f>ROUND(+E270*(1+$E$4),0)</f>
        <v>3986</v>
      </c>
    </row>
    <row r="272" spans="2:5" x14ac:dyDescent="0.25">
      <c r="B272" s="1">
        <v>266</v>
      </c>
      <c r="C272" s="1">
        <v>23</v>
      </c>
      <c r="D272" s="1">
        <f t="shared" ref="D272:E282" si="22">+D271</f>
        <v>89</v>
      </c>
      <c r="E272" s="5">
        <f t="shared" si="22"/>
        <v>3986</v>
      </c>
    </row>
    <row r="273" spans="2:5" x14ac:dyDescent="0.25">
      <c r="B273" s="1">
        <v>267</v>
      </c>
      <c r="C273" s="1">
        <v>23</v>
      </c>
      <c r="D273" s="1">
        <f t="shared" si="22"/>
        <v>89</v>
      </c>
      <c r="E273" s="5">
        <f t="shared" si="22"/>
        <v>3986</v>
      </c>
    </row>
    <row r="274" spans="2:5" x14ac:dyDescent="0.25">
      <c r="B274" s="1">
        <v>268</v>
      </c>
      <c r="C274" s="1">
        <v>23</v>
      </c>
      <c r="D274" s="1">
        <f t="shared" si="22"/>
        <v>89</v>
      </c>
      <c r="E274" s="5">
        <f t="shared" si="22"/>
        <v>3986</v>
      </c>
    </row>
    <row r="275" spans="2:5" x14ac:dyDescent="0.25">
      <c r="B275" s="1">
        <v>269</v>
      </c>
      <c r="C275" s="1">
        <v>23</v>
      </c>
      <c r="D275" s="1">
        <f t="shared" si="22"/>
        <v>89</v>
      </c>
      <c r="E275" s="5">
        <f t="shared" si="22"/>
        <v>3986</v>
      </c>
    </row>
    <row r="276" spans="2:5" x14ac:dyDescent="0.25">
      <c r="B276" s="1">
        <v>270</v>
      </c>
      <c r="C276" s="1">
        <v>23</v>
      </c>
      <c r="D276" s="1">
        <f t="shared" si="22"/>
        <v>89</v>
      </c>
      <c r="E276" s="5">
        <f t="shared" si="22"/>
        <v>3986</v>
      </c>
    </row>
    <row r="277" spans="2:5" x14ac:dyDescent="0.25">
      <c r="B277" s="1">
        <v>271</v>
      </c>
      <c r="C277" s="1">
        <v>23</v>
      </c>
      <c r="D277" s="1">
        <f t="shared" si="22"/>
        <v>89</v>
      </c>
      <c r="E277" s="5">
        <f t="shared" si="22"/>
        <v>3986</v>
      </c>
    </row>
    <row r="278" spans="2:5" x14ac:dyDescent="0.25">
      <c r="B278" s="1">
        <v>272</v>
      </c>
      <c r="C278" s="1">
        <v>23</v>
      </c>
      <c r="D278" s="1">
        <f t="shared" si="22"/>
        <v>89</v>
      </c>
      <c r="E278" s="5">
        <f t="shared" si="22"/>
        <v>3986</v>
      </c>
    </row>
    <row r="279" spans="2:5" x14ac:dyDescent="0.25">
      <c r="B279" s="1">
        <v>273</v>
      </c>
      <c r="C279" s="1">
        <v>23</v>
      </c>
      <c r="D279" s="1">
        <f t="shared" si="22"/>
        <v>89</v>
      </c>
      <c r="E279" s="5">
        <f t="shared" si="22"/>
        <v>3986</v>
      </c>
    </row>
    <row r="280" spans="2:5" x14ac:dyDescent="0.25">
      <c r="B280" s="1">
        <v>274</v>
      </c>
      <c r="C280" s="1">
        <v>23</v>
      </c>
      <c r="D280" s="1">
        <f t="shared" si="22"/>
        <v>89</v>
      </c>
      <c r="E280" s="5">
        <f t="shared" si="22"/>
        <v>3986</v>
      </c>
    </row>
    <row r="281" spans="2:5" x14ac:dyDescent="0.25">
      <c r="B281" s="1">
        <v>275</v>
      </c>
      <c r="C281" s="1">
        <v>23</v>
      </c>
      <c r="D281" s="1">
        <f t="shared" si="22"/>
        <v>89</v>
      </c>
      <c r="E281" s="5">
        <f t="shared" si="22"/>
        <v>3986</v>
      </c>
    </row>
    <row r="282" spans="2:5" x14ac:dyDescent="0.25">
      <c r="B282" s="1">
        <v>276</v>
      </c>
      <c r="C282" s="1">
        <v>23</v>
      </c>
      <c r="D282" s="1">
        <f t="shared" si="22"/>
        <v>89</v>
      </c>
      <c r="E282" s="5">
        <f t="shared" si="22"/>
        <v>3986</v>
      </c>
    </row>
    <row r="283" spans="2:5" x14ac:dyDescent="0.25">
      <c r="B283" s="1">
        <v>277</v>
      </c>
      <c r="C283" s="1">
        <v>24</v>
      </c>
      <c r="D283" s="1">
        <f>+D282+1</f>
        <v>90</v>
      </c>
      <c r="E283" s="5">
        <f>ROUND(+E282*(1+$E$4),0)</f>
        <v>4106</v>
      </c>
    </row>
    <row r="284" spans="2:5" x14ac:dyDescent="0.25">
      <c r="B284" s="1">
        <v>278</v>
      </c>
      <c r="C284" s="1">
        <v>24</v>
      </c>
      <c r="D284" s="1">
        <f t="shared" ref="D284:E294" si="23">+D283</f>
        <v>90</v>
      </c>
      <c r="E284" s="5">
        <f t="shared" si="23"/>
        <v>4106</v>
      </c>
    </row>
    <row r="285" spans="2:5" x14ac:dyDescent="0.25">
      <c r="B285" s="1">
        <v>279</v>
      </c>
      <c r="C285" s="1">
        <v>24</v>
      </c>
      <c r="D285" s="1">
        <f t="shared" si="23"/>
        <v>90</v>
      </c>
      <c r="E285" s="5">
        <f t="shared" si="23"/>
        <v>4106</v>
      </c>
    </row>
    <row r="286" spans="2:5" x14ac:dyDescent="0.25">
      <c r="B286" s="1">
        <v>280</v>
      </c>
      <c r="C286" s="1">
        <v>24</v>
      </c>
      <c r="D286" s="1">
        <f t="shared" si="23"/>
        <v>90</v>
      </c>
      <c r="E286" s="5">
        <f t="shared" si="23"/>
        <v>4106</v>
      </c>
    </row>
    <row r="287" spans="2:5" x14ac:dyDescent="0.25">
      <c r="B287" s="1">
        <v>281</v>
      </c>
      <c r="C287" s="1">
        <v>24</v>
      </c>
      <c r="D287" s="1">
        <f t="shared" si="23"/>
        <v>90</v>
      </c>
      <c r="E287" s="5">
        <f t="shared" si="23"/>
        <v>4106</v>
      </c>
    </row>
    <row r="288" spans="2:5" x14ac:dyDescent="0.25">
      <c r="B288" s="1">
        <v>282</v>
      </c>
      <c r="C288" s="1">
        <v>24</v>
      </c>
      <c r="D288" s="1">
        <f t="shared" si="23"/>
        <v>90</v>
      </c>
      <c r="E288" s="5">
        <f t="shared" si="23"/>
        <v>4106</v>
      </c>
    </row>
    <row r="289" spans="2:5" x14ac:dyDescent="0.25">
      <c r="B289" s="1">
        <v>283</v>
      </c>
      <c r="C289" s="1">
        <v>24</v>
      </c>
      <c r="D289" s="1">
        <f t="shared" si="23"/>
        <v>90</v>
      </c>
      <c r="E289" s="5">
        <f t="shared" si="23"/>
        <v>4106</v>
      </c>
    </row>
    <row r="290" spans="2:5" x14ac:dyDescent="0.25">
      <c r="B290" s="1">
        <v>284</v>
      </c>
      <c r="C290" s="1">
        <v>24</v>
      </c>
      <c r="D290" s="1">
        <f t="shared" si="23"/>
        <v>90</v>
      </c>
      <c r="E290" s="5">
        <f t="shared" si="23"/>
        <v>4106</v>
      </c>
    </row>
    <row r="291" spans="2:5" x14ac:dyDescent="0.25">
      <c r="B291" s="1">
        <v>285</v>
      </c>
      <c r="C291" s="1">
        <v>24</v>
      </c>
      <c r="D291" s="1">
        <f t="shared" si="23"/>
        <v>90</v>
      </c>
      <c r="E291" s="5">
        <f t="shared" si="23"/>
        <v>4106</v>
      </c>
    </row>
    <row r="292" spans="2:5" x14ac:dyDescent="0.25">
      <c r="B292" s="1">
        <v>286</v>
      </c>
      <c r="C292" s="1">
        <v>24</v>
      </c>
      <c r="D292" s="1">
        <f t="shared" si="23"/>
        <v>90</v>
      </c>
      <c r="E292" s="5">
        <f t="shared" si="23"/>
        <v>4106</v>
      </c>
    </row>
    <row r="293" spans="2:5" x14ac:dyDescent="0.25">
      <c r="B293" s="1">
        <v>287</v>
      </c>
      <c r="C293" s="1">
        <v>24</v>
      </c>
      <c r="D293" s="1">
        <f t="shared" si="23"/>
        <v>90</v>
      </c>
      <c r="E293" s="5">
        <f t="shared" si="23"/>
        <v>4106</v>
      </c>
    </row>
    <row r="294" spans="2:5" x14ac:dyDescent="0.25">
      <c r="B294" s="1">
        <v>288</v>
      </c>
      <c r="C294" s="1">
        <v>24</v>
      </c>
      <c r="D294" s="1">
        <f t="shared" si="23"/>
        <v>90</v>
      </c>
      <c r="E294" s="5">
        <f t="shared" si="23"/>
        <v>4106</v>
      </c>
    </row>
    <row r="295" spans="2:5" x14ac:dyDescent="0.25">
      <c r="B295" s="1">
        <v>289</v>
      </c>
      <c r="C295" s="1">
        <v>25</v>
      </c>
      <c r="D295" s="1">
        <f>+D294+1</f>
        <v>91</v>
      </c>
      <c r="E295" s="5">
        <f>ROUND(+E294*(1+$E$4),0)</f>
        <v>4229</v>
      </c>
    </row>
    <row r="296" spans="2:5" x14ac:dyDescent="0.25">
      <c r="B296" s="1">
        <v>290</v>
      </c>
      <c r="C296" s="1">
        <v>25</v>
      </c>
      <c r="D296" s="1">
        <f t="shared" ref="D296:E306" si="24">+D295</f>
        <v>91</v>
      </c>
      <c r="E296" s="5">
        <f t="shared" si="24"/>
        <v>4229</v>
      </c>
    </row>
    <row r="297" spans="2:5" x14ac:dyDescent="0.25">
      <c r="B297" s="1">
        <v>291</v>
      </c>
      <c r="C297" s="1">
        <v>25</v>
      </c>
      <c r="D297" s="1">
        <f t="shared" si="24"/>
        <v>91</v>
      </c>
      <c r="E297" s="5">
        <f t="shared" si="24"/>
        <v>4229</v>
      </c>
    </row>
    <row r="298" spans="2:5" x14ac:dyDescent="0.25">
      <c r="B298" s="1">
        <v>292</v>
      </c>
      <c r="C298" s="1">
        <v>25</v>
      </c>
      <c r="D298" s="1">
        <f t="shared" si="24"/>
        <v>91</v>
      </c>
      <c r="E298" s="5">
        <f t="shared" si="24"/>
        <v>4229</v>
      </c>
    </row>
    <row r="299" spans="2:5" x14ac:dyDescent="0.25">
      <c r="B299" s="1">
        <v>293</v>
      </c>
      <c r="C299" s="1">
        <v>25</v>
      </c>
      <c r="D299" s="1">
        <f t="shared" si="24"/>
        <v>91</v>
      </c>
      <c r="E299" s="5">
        <f t="shared" si="24"/>
        <v>4229</v>
      </c>
    </row>
    <row r="300" spans="2:5" x14ac:dyDescent="0.25">
      <c r="B300" s="1">
        <v>294</v>
      </c>
      <c r="C300" s="1">
        <v>25</v>
      </c>
      <c r="D300" s="1">
        <f t="shared" si="24"/>
        <v>91</v>
      </c>
      <c r="E300" s="5">
        <f t="shared" si="24"/>
        <v>4229</v>
      </c>
    </row>
    <row r="301" spans="2:5" x14ac:dyDescent="0.25">
      <c r="B301" s="1">
        <v>295</v>
      </c>
      <c r="C301" s="1">
        <v>25</v>
      </c>
      <c r="D301" s="1">
        <f t="shared" si="24"/>
        <v>91</v>
      </c>
      <c r="E301" s="5">
        <f t="shared" si="24"/>
        <v>4229</v>
      </c>
    </row>
    <row r="302" spans="2:5" x14ac:dyDescent="0.25">
      <c r="B302" s="1">
        <v>296</v>
      </c>
      <c r="C302" s="1">
        <v>25</v>
      </c>
      <c r="D302" s="1">
        <f t="shared" si="24"/>
        <v>91</v>
      </c>
      <c r="E302" s="5">
        <f t="shared" si="24"/>
        <v>4229</v>
      </c>
    </row>
    <row r="303" spans="2:5" x14ac:dyDescent="0.25">
      <c r="B303" s="1">
        <v>297</v>
      </c>
      <c r="C303" s="1">
        <v>25</v>
      </c>
      <c r="D303" s="1">
        <f t="shared" si="24"/>
        <v>91</v>
      </c>
      <c r="E303" s="5">
        <f t="shared" si="24"/>
        <v>4229</v>
      </c>
    </row>
    <row r="304" spans="2:5" x14ac:dyDescent="0.25">
      <c r="B304" s="1">
        <v>298</v>
      </c>
      <c r="C304" s="1">
        <v>25</v>
      </c>
      <c r="D304" s="1">
        <f t="shared" si="24"/>
        <v>91</v>
      </c>
      <c r="E304" s="5">
        <f t="shared" si="24"/>
        <v>4229</v>
      </c>
    </row>
    <row r="305" spans="2:5" x14ac:dyDescent="0.25">
      <c r="B305" s="1">
        <v>299</v>
      </c>
      <c r="C305" s="1">
        <v>25</v>
      </c>
      <c r="D305" s="1">
        <f t="shared" si="24"/>
        <v>91</v>
      </c>
      <c r="E305" s="5">
        <f t="shared" si="24"/>
        <v>4229</v>
      </c>
    </row>
    <row r="306" spans="2:5" x14ac:dyDescent="0.25">
      <c r="B306" s="1">
        <v>300</v>
      </c>
      <c r="C306" s="1">
        <v>25</v>
      </c>
      <c r="D306" s="1">
        <f t="shared" si="24"/>
        <v>91</v>
      </c>
      <c r="E306" s="5">
        <f t="shared" si="24"/>
        <v>4229</v>
      </c>
    </row>
    <row r="307" spans="2:5" x14ac:dyDescent="0.25">
      <c r="B307" s="1">
        <v>301</v>
      </c>
      <c r="C307" s="1">
        <v>26</v>
      </c>
      <c r="D307" s="1">
        <f>+D306+1</f>
        <v>92</v>
      </c>
      <c r="E307" s="5">
        <f>ROUND(+E306*(1+$E$4),0)</f>
        <v>4356</v>
      </c>
    </row>
    <row r="308" spans="2:5" x14ac:dyDescent="0.25">
      <c r="B308" s="1">
        <v>302</v>
      </c>
      <c r="C308" s="1">
        <v>26</v>
      </c>
      <c r="D308" s="1">
        <f t="shared" ref="D308:E318" si="25">+D307</f>
        <v>92</v>
      </c>
      <c r="E308" s="5">
        <f t="shared" si="25"/>
        <v>4356</v>
      </c>
    </row>
    <row r="309" spans="2:5" x14ac:dyDescent="0.25">
      <c r="B309" s="1">
        <v>303</v>
      </c>
      <c r="C309" s="1">
        <v>26</v>
      </c>
      <c r="D309" s="1">
        <f t="shared" si="25"/>
        <v>92</v>
      </c>
      <c r="E309" s="5">
        <f t="shared" si="25"/>
        <v>4356</v>
      </c>
    </row>
    <row r="310" spans="2:5" x14ac:dyDescent="0.25">
      <c r="B310" s="1">
        <v>304</v>
      </c>
      <c r="C310" s="1">
        <v>26</v>
      </c>
      <c r="D310" s="1">
        <f t="shared" si="25"/>
        <v>92</v>
      </c>
      <c r="E310" s="5">
        <f t="shared" si="25"/>
        <v>4356</v>
      </c>
    </row>
    <row r="311" spans="2:5" x14ac:dyDescent="0.25">
      <c r="B311" s="1">
        <v>305</v>
      </c>
      <c r="C311" s="1">
        <v>26</v>
      </c>
      <c r="D311" s="1">
        <f t="shared" si="25"/>
        <v>92</v>
      </c>
      <c r="E311" s="5">
        <f t="shared" si="25"/>
        <v>4356</v>
      </c>
    </row>
    <row r="312" spans="2:5" x14ac:dyDescent="0.25">
      <c r="B312" s="1">
        <v>306</v>
      </c>
      <c r="C312" s="1">
        <v>26</v>
      </c>
      <c r="D312" s="1">
        <f t="shared" si="25"/>
        <v>92</v>
      </c>
      <c r="E312" s="5">
        <f t="shared" si="25"/>
        <v>4356</v>
      </c>
    </row>
    <row r="313" spans="2:5" x14ac:dyDescent="0.25">
      <c r="B313" s="1">
        <v>307</v>
      </c>
      <c r="C313" s="1">
        <v>26</v>
      </c>
      <c r="D313" s="1">
        <f t="shared" si="25"/>
        <v>92</v>
      </c>
      <c r="E313" s="5">
        <f t="shared" si="25"/>
        <v>4356</v>
      </c>
    </row>
    <row r="314" spans="2:5" x14ac:dyDescent="0.25">
      <c r="B314" s="1">
        <v>308</v>
      </c>
      <c r="C314" s="1">
        <v>26</v>
      </c>
      <c r="D314" s="1">
        <f t="shared" si="25"/>
        <v>92</v>
      </c>
      <c r="E314" s="5">
        <f t="shared" si="25"/>
        <v>4356</v>
      </c>
    </row>
    <row r="315" spans="2:5" x14ac:dyDescent="0.25">
      <c r="B315" s="1">
        <v>309</v>
      </c>
      <c r="C315" s="1">
        <v>26</v>
      </c>
      <c r="D315" s="1">
        <f t="shared" si="25"/>
        <v>92</v>
      </c>
      <c r="E315" s="5">
        <f t="shared" si="25"/>
        <v>4356</v>
      </c>
    </row>
    <row r="316" spans="2:5" x14ac:dyDescent="0.25">
      <c r="B316" s="1">
        <v>310</v>
      </c>
      <c r="C316" s="1">
        <v>26</v>
      </c>
      <c r="D316" s="1">
        <f t="shared" si="25"/>
        <v>92</v>
      </c>
      <c r="E316" s="5">
        <f t="shared" si="25"/>
        <v>4356</v>
      </c>
    </row>
    <row r="317" spans="2:5" x14ac:dyDescent="0.25">
      <c r="B317" s="1">
        <v>311</v>
      </c>
      <c r="C317" s="1">
        <v>26</v>
      </c>
      <c r="D317" s="1">
        <f t="shared" si="25"/>
        <v>92</v>
      </c>
      <c r="E317" s="5">
        <f t="shared" si="25"/>
        <v>4356</v>
      </c>
    </row>
    <row r="318" spans="2:5" x14ac:dyDescent="0.25">
      <c r="B318" s="1">
        <v>312</v>
      </c>
      <c r="C318" s="1">
        <v>26</v>
      </c>
      <c r="D318" s="1">
        <f t="shared" si="25"/>
        <v>92</v>
      </c>
      <c r="E318" s="5">
        <f t="shared" si="25"/>
        <v>4356</v>
      </c>
    </row>
    <row r="319" spans="2:5" x14ac:dyDescent="0.25">
      <c r="B319" s="1">
        <v>313</v>
      </c>
      <c r="C319" s="1">
        <v>27</v>
      </c>
      <c r="D319" s="1">
        <f>+D318+1</f>
        <v>93</v>
      </c>
      <c r="E319" s="5">
        <f>ROUND(+E318*(1+$E$4),0)</f>
        <v>4487</v>
      </c>
    </row>
    <row r="320" spans="2:5" x14ac:dyDescent="0.25">
      <c r="B320" s="1">
        <v>314</v>
      </c>
      <c r="C320" s="1">
        <v>27</v>
      </c>
      <c r="D320" s="1">
        <f t="shared" ref="D320:E330" si="26">+D319</f>
        <v>93</v>
      </c>
      <c r="E320" s="5">
        <f t="shared" si="26"/>
        <v>4487</v>
      </c>
    </row>
    <row r="321" spans="2:5" x14ac:dyDescent="0.25">
      <c r="B321" s="1">
        <v>315</v>
      </c>
      <c r="C321" s="1">
        <v>27</v>
      </c>
      <c r="D321" s="1">
        <f t="shared" si="26"/>
        <v>93</v>
      </c>
      <c r="E321" s="5">
        <f t="shared" si="26"/>
        <v>4487</v>
      </c>
    </row>
    <row r="322" spans="2:5" x14ac:dyDescent="0.25">
      <c r="B322" s="1">
        <v>316</v>
      </c>
      <c r="C322" s="1">
        <v>27</v>
      </c>
      <c r="D322" s="1">
        <f t="shared" si="26"/>
        <v>93</v>
      </c>
      <c r="E322" s="5">
        <f t="shared" si="26"/>
        <v>4487</v>
      </c>
    </row>
    <row r="323" spans="2:5" x14ac:dyDescent="0.25">
      <c r="B323" s="1">
        <v>317</v>
      </c>
      <c r="C323" s="1">
        <v>27</v>
      </c>
      <c r="D323" s="1">
        <f t="shared" si="26"/>
        <v>93</v>
      </c>
      <c r="E323" s="5">
        <f t="shared" si="26"/>
        <v>4487</v>
      </c>
    </row>
    <row r="324" spans="2:5" x14ac:dyDescent="0.25">
      <c r="B324" s="1">
        <v>318</v>
      </c>
      <c r="C324" s="1">
        <v>27</v>
      </c>
      <c r="D324" s="1">
        <f t="shared" si="26"/>
        <v>93</v>
      </c>
      <c r="E324" s="5">
        <f t="shared" si="26"/>
        <v>4487</v>
      </c>
    </row>
    <row r="325" spans="2:5" x14ac:dyDescent="0.25">
      <c r="B325" s="1">
        <v>319</v>
      </c>
      <c r="C325" s="1">
        <v>27</v>
      </c>
      <c r="D325" s="1">
        <f t="shared" si="26"/>
        <v>93</v>
      </c>
      <c r="E325" s="5">
        <f t="shared" si="26"/>
        <v>4487</v>
      </c>
    </row>
    <row r="326" spans="2:5" x14ac:dyDescent="0.25">
      <c r="B326" s="1">
        <v>320</v>
      </c>
      <c r="C326" s="1">
        <v>27</v>
      </c>
      <c r="D326" s="1">
        <f t="shared" si="26"/>
        <v>93</v>
      </c>
      <c r="E326" s="5">
        <f t="shared" si="26"/>
        <v>4487</v>
      </c>
    </row>
    <row r="327" spans="2:5" x14ac:dyDescent="0.25">
      <c r="B327" s="1">
        <v>321</v>
      </c>
      <c r="C327" s="1">
        <v>27</v>
      </c>
      <c r="D327" s="1">
        <f t="shared" si="26"/>
        <v>93</v>
      </c>
      <c r="E327" s="5">
        <f t="shared" si="26"/>
        <v>4487</v>
      </c>
    </row>
    <row r="328" spans="2:5" x14ac:dyDescent="0.25">
      <c r="B328" s="1">
        <v>322</v>
      </c>
      <c r="C328" s="1">
        <v>27</v>
      </c>
      <c r="D328" s="1">
        <f t="shared" si="26"/>
        <v>93</v>
      </c>
      <c r="E328" s="5">
        <f t="shared" si="26"/>
        <v>4487</v>
      </c>
    </row>
    <row r="329" spans="2:5" x14ac:dyDescent="0.25">
      <c r="B329" s="1">
        <v>323</v>
      </c>
      <c r="C329" s="1">
        <v>27</v>
      </c>
      <c r="D329" s="1">
        <f t="shared" si="26"/>
        <v>93</v>
      </c>
      <c r="E329" s="5">
        <f t="shared" si="26"/>
        <v>4487</v>
      </c>
    </row>
    <row r="330" spans="2:5" x14ac:dyDescent="0.25">
      <c r="B330" s="1">
        <v>324</v>
      </c>
      <c r="C330" s="1">
        <v>27</v>
      </c>
      <c r="D330" s="1">
        <f t="shared" si="26"/>
        <v>93</v>
      </c>
      <c r="E330" s="5">
        <f t="shared" si="26"/>
        <v>4487</v>
      </c>
    </row>
    <row r="331" spans="2:5" x14ac:dyDescent="0.25">
      <c r="B331" s="1">
        <v>325</v>
      </c>
      <c r="C331" s="1">
        <v>28</v>
      </c>
      <c r="D331" s="1">
        <f>+D330+1</f>
        <v>94</v>
      </c>
      <c r="E331" s="5">
        <f>ROUND(+E330*(1+$E$4),0)</f>
        <v>4622</v>
      </c>
    </row>
    <row r="332" spans="2:5" x14ac:dyDescent="0.25">
      <c r="B332" s="1">
        <v>326</v>
      </c>
      <c r="C332" s="1">
        <v>28</v>
      </c>
      <c r="D332" s="1">
        <f t="shared" ref="D332:E342" si="27">+D331</f>
        <v>94</v>
      </c>
      <c r="E332" s="5">
        <f t="shared" si="27"/>
        <v>4622</v>
      </c>
    </row>
    <row r="333" spans="2:5" x14ac:dyDescent="0.25">
      <c r="B333" s="1">
        <v>327</v>
      </c>
      <c r="C333" s="1">
        <v>28</v>
      </c>
      <c r="D333" s="1">
        <f t="shared" si="27"/>
        <v>94</v>
      </c>
      <c r="E333" s="5">
        <f t="shared" si="27"/>
        <v>4622</v>
      </c>
    </row>
    <row r="334" spans="2:5" x14ac:dyDescent="0.25">
      <c r="B334" s="1">
        <v>328</v>
      </c>
      <c r="C334" s="1">
        <v>28</v>
      </c>
      <c r="D334" s="1">
        <f t="shared" si="27"/>
        <v>94</v>
      </c>
      <c r="E334" s="5">
        <f t="shared" si="27"/>
        <v>4622</v>
      </c>
    </row>
    <row r="335" spans="2:5" x14ac:dyDescent="0.25">
      <c r="B335" s="1">
        <v>329</v>
      </c>
      <c r="C335" s="1">
        <v>28</v>
      </c>
      <c r="D335" s="1">
        <f t="shared" si="27"/>
        <v>94</v>
      </c>
      <c r="E335" s="5">
        <f t="shared" si="27"/>
        <v>4622</v>
      </c>
    </row>
    <row r="336" spans="2:5" x14ac:dyDescent="0.25">
      <c r="B336" s="1">
        <v>330</v>
      </c>
      <c r="C336" s="1">
        <v>28</v>
      </c>
      <c r="D336" s="1">
        <f t="shared" si="27"/>
        <v>94</v>
      </c>
      <c r="E336" s="5">
        <f t="shared" si="27"/>
        <v>4622</v>
      </c>
    </row>
    <row r="337" spans="2:5" x14ac:dyDescent="0.25">
      <c r="B337" s="1">
        <v>331</v>
      </c>
      <c r="C337" s="1">
        <v>28</v>
      </c>
      <c r="D337" s="1">
        <f t="shared" si="27"/>
        <v>94</v>
      </c>
      <c r="E337" s="5">
        <f t="shared" si="27"/>
        <v>4622</v>
      </c>
    </row>
    <row r="338" spans="2:5" x14ac:dyDescent="0.25">
      <c r="B338" s="1">
        <v>332</v>
      </c>
      <c r="C338" s="1">
        <v>28</v>
      </c>
      <c r="D338" s="1">
        <f t="shared" si="27"/>
        <v>94</v>
      </c>
      <c r="E338" s="5">
        <f t="shared" si="27"/>
        <v>4622</v>
      </c>
    </row>
    <row r="339" spans="2:5" x14ac:dyDescent="0.25">
      <c r="B339" s="1">
        <v>333</v>
      </c>
      <c r="C339" s="1">
        <v>28</v>
      </c>
      <c r="D339" s="1">
        <f t="shared" si="27"/>
        <v>94</v>
      </c>
      <c r="E339" s="5">
        <f t="shared" si="27"/>
        <v>4622</v>
      </c>
    </row>
    <row r="340" spans="2:5" x14ac:dyDescent="0.25">
      <c r="B340" s="1">
        <v>334</v>
      </c>
      <c r="C340" s="1">
        <v>28</v>
      </c>
      <c r="D340" s="1">
        <f t="shared" si="27"/>
        <v>94</v>
      </c>
      <c r="E340" s="5">
        <f t="shared" si="27"/>
        <v>4622</v>
      </c>
    </row>
    <row r="341" spans="2:5" x14ac:dyDescent="0.25">
      <c r="B341" s="1">
        <v>335</v>
      </c>
      <c r="C341" s="1">
        <v>28</v>
      </c>
      <c r="D341" s="1">
        <f t="shared" si="27"/>
        <v>94</v>
      </c>
      <c r="E341" s="5">
        <f t="shared" si="27"/>
        <v>4622</v>
      </c>
    </row>
    <row r="342" spans="2:5" x14ac:dyDescent="0.25">
      <c r="B342" s="1">
        <v>336</v>
      </c>
      <c r="C342" s="1">
        <v>28</v>
      </c>
      <c r="D342" s="1">
        <f t="shared" si="27"/>
        <v>94</v>
      </c>
      <c r="E342" s="5">
        <f t="shared" si="27"/>
        <v>4622</v>
      </c>
    </row>
    <row r="343" spans="2:5" x14ac:dyDescent="0.25">
      <c r="B343" s="1">
        <v>337</v>
      </c>
      <c r="C343" s="1">
        <v>29</v>
      </c>
      <c r="D343" s="1">
        <f>+D342+1</f>
        <v>95</v>
      </c>
      <c r="E343" s="5">
        <f>ROUND(+E342*(1+$E$4),0)</f>
        <v>4761</v>
      </c>
    </row>
    <row r="344" spans="2:5" x14ac:dyDescent="0.25">
      <c r="B344" s="1">
        <v>338</v>
      </c>
      <c r="C344" s="1">
        <v>29</v>
      </c>
      <c r="D344" s="1">
        <f t="shared" ref="D344:E354" si="28">+D343</f>
        <v>95</v>
      </c>
      <c r="E344" s="5">
        <f t="shared" si="28"/>
        <v>4761</v>
      </c>
    </row>
    <row r="345" spans="2:5" x14ac:dyDescent="0.25">
      <c r="B345" s="1">
        <v>339</v>
      </c>
      <c r="C345" s="1">
        <v>29</v>
      </c>
      <c r="D345" s="1">
        <f t="shared" si="28"/>
        <v>95</v>
      </c>
      <c r="E345" s="5">
        <f t="shared" si="28"/>
        <v>4761</v>
      </c>
    </row>
    <row r="346" spans="2:5" x14ac:dyDescent="0.25">
      <c r="B346" s="1">
        <v>340</v>
      </c>
      <c r="C346" s="1">
        <v>29</v>
      </c>
      <c r="D346" s="1">
        <f t="shared" si="28"/>
        <v>95</v>
      </c>
      <c r="E346" s="5">
        <f t="shared" si="28"/>
        <v>4761</v>
      </c>
    </row>
    <row r="347" spans="2:5" x14ac:dyDescent="0.25">
      <c r="B347" s="1">
        <v>341</v>
      </c>
      <c r="C347" s="1">
        <v>29</v>
      </c>
      <c r="D347" s="1">
        <f t="shared" si="28"/>
        <v>95</v>
      </c>
      <c r="E347" s="5">
        <f t="shared" si="28"/>
        <v>4761</v>
      </c>
    </row>
    <row r="348" spans="2:5" x14ac:dyDescent="0.25">
      <c r="B348" s="1">
        <v>342</v>
      </c>
      <c r="C348" s="1">
        <v>29</v>
      </c>
      <c r="D348" s="1">
        <f t="shared" si="28"/>
        <v>95</v>
      </c>
      <c r="E348" s="5">
        <f t="shared" si="28"/>
        <v>4761</v>
      </c>
    </row>
    <row r="349" spans="2:5" x14ac:dyDescent="0.25">
      <c r="B349" s="1">
        <v>343</v>
      </c>
      <c r="C349" s="1">
        <v>29</v>
      </c>
      <c r="D349" s="1">
        <f t="shared" si="28"/>
        <v>95</v>
      </c>
      <c r="E349" s="5">
        <f t="shared" si="28"/>
        <v>4761</v>
      </c>
    </row>
    <row r="350" spans="2:5" x14ac:dyDescent="0.25">
      <c r="B350" s="1">
        <v>344</v>
      </c>
      <c r="C350" s="1">
        <v>29</v>
      </c>
      <c r="D350" s="1">
        <f t="shared" si="28"/>
        <v>95</v>
      </c>
      <c r="E350" s="5">
        <f t="shared" si="28"/>
        <v>4761</v>
      </c>
    </row>
    <row r="351" spans="2:5" x14ac:dyDescent="0.25">
      <c r="B351" s="1">
        <v>345</v>
      </c>
      <c r="C351" s="1">
        <v>29</v>
      </c>
      <c r="D351" s="1">
        <f t="shared" si="28"/>
        <v>95</v>
      </c>
      <c r="E351" s="5">
        <f t="shared" si="28"/>
        <v>4761</v>
      </c>
    </row>
    <row r="352" spans="2:5" x14ac:dyDescent="0.25">
      <c r="B352" s="1">
        <v>346</v>
      </c>
      <c r="C352" s="1">
        <v>29</v>
      </c>
      <c r="D352" s="1">
        <f t="shared" si="28"/>
        <v>95</v>
      </c>
      <c r="E352" s="5">
        <f t="shared" si="28"/>
        <v>4761</v>
      </c>
    </row>
    <row r="353" spans="2:5" x14ac:dyDescent="0.25">
      <c r="B353" s="1">
        <v>347</v>
      </c>
      <c r="C353" s="1">
        <v>29</v>
      </c>
      <c r="D353" s="1">
        <f t="shared" si="28"/>
        <v>95</v>
      </c>
      <c r="E353" s="5">
        <f t="shared" si="28"/>
        <v>4761</v>
      </c>
    </row>
    <row r="354" spans="2:5" x14ac:dyDescent="0.25">
      <c r="B354" s="1">
        <v>348</v>
      </c>
      <c r="C354" s="1">
        <v>29</v>
      </c>
      <c r="D354" s="1">
        <f t="shared" si="28"/>
        <v>95</v>
      </c>
      <c r="E354" s="5">
        <f t="shared" si="28"/>
        <v>4761</v>
      </c>
    </row>
    <row r="355" spans="2:5" x14ac:dyDescent="0.25">
      <c r="B355" s="1">
        <v>349</v>
      </c>
      <c r="C355" s="1">
        <v>30</v>
      </c>
      <c r="D355" s="1">
        <f>+D354+1</f>
        <v>96</v>
      </c>
      <c r="E355" s="5">
        <f>ROUND(+E354*(1+$E$4),0)</f>
        <v>4904</v>
      </c>
    </row>
    <row r="356" spans="2:5" x14ac:dyDescent="0.25">
      <c r="B356" s="1">
        <v>350</v>
      </c>
      <c r="C356" s="1">
        <v>30</v>
      </c>
      <c r="D356" s="1">
        <f t="shared" ref="D356:E366" si="29">+D355</f>
        <v>96</v>
      </c>
      <c r="E356" s="5">
        <f t="shared" si="29"/>
        <v>4904</v>
      </c>
    </row>
    <row r="357" spans="2:5" x14ac:dyDescent="0.25">
      <c r="B357" s="1">
        <v>351</v>
      </c>
      <c r="C357" s="1">
        <v>30</v>
      </c>
      <c r="D357" s="1">
        <f t="shared" si="29"/>
        <v>96</v>
      </c>
      <c r="E357" s="5">
        <f t="shared" si="29"/>
        <v>4904</v>
      </c>
    </row>
    <row r="358" spans="2:5" x14ac:dyDescent="0.25">
      <c r="B358" s="1">
        <v>352</v>
      </c>
      <c r="C358" s="1">
        <v>30</v>
      </c>
      <c r="D358" s="1">
        <f t="shared" si="29"/>
        <v>96</v>
      </c>
      <c r="E358" s="5">
        <f t="shared" si="29"/>
        <v>4904</v>
      </c>
    </row>
    <row r="359" spans="2:5" x14ac:dyDescent="0.25">
      <c r="B359" s="1">
        <v>353</v>
      </c>
      <c r="C359" s="1">
        <v>30</v>
      </c>
      <c r="D359" s="1">
        <f t="shared" si="29"/>
        <v>96</v>
      </c>
      <c r="E359" s="5">
        <f t="shared" si="29"/>
        <v>4904</v>
      </c>
    </row>
    <row r="360" spans="2:5" x14ac:dyDescent="0.25">
      <c r="B360" s="1">
        <v>354</v>
      </c>
      <c r="C360" s="1">
        <v>30</v>
      </c>
      <c r="D360" s="1">
        <f t="shared" si="29"/>
        <v>96</v>
      </c>
      <c r="E360" s="5">
        <f t="shared" si="29"/>
        <v>4904</v>
      </c>
    </row>
    <row r="361" spans="2:5" x14ac:dyDescent="0.25">
      <c r="B361" s="1">
        <v>355</v>
      </c>
      <c r="C361" s="1">
        <v>30</v>
      </c>
      <c r="D361" s="1">
        <f t="shared" si="29"/>
        <v>96</v>
      </c>
      <c r="E361" s="5">
        <f t="shared" si="29"/>
        <v>4904</v>
      </c>
    </row>
    <row r="362" spans="2:5" x14ac:dyDescent="0.25">
      <c r="B362" s="1">
        <v>356</v>
      </c>
      <c r="C362" s="1">
        <v>30</v>
      </c>
      <c r="D362" s="1">
        <f t="shared" si="29"/>
        <v>96</v>
      </c>
      <c r="E362" s="5">
        <f t="shared" si="29"/>
        <v>4904</v>
      </c>
    </row>
    <row r="363" spans="2:5" x14ac:dyDescent="0.25">
      <c r="B363" s="1">
        <v>357</v>
      </c>
      <c r="C363" s="1">
        <v>30</v>
      </c>
      <c r="D363" s="1">
        <f t="shared" si="29"/>
        <v>96</v>
      </c>
      <c r="E363" s="5">
        <f t="shared" si="29"/>
        <v>4904</v>
      </c>
    </row>
    <row r="364" spans="2:5" x14ac:dyDescent="0.25">
      <c r="B364" s="1">
        <v>358</v>
      </c>
      <c r="C364" s="1">
        <v>30</v>
      </c>
      <c r="D364" s="1">
        <f t="shared" si="29"/>
        <v>96</v>
      </c>
      <c r="E364" s="5">
        <f t="shared" si="29"/>
        <v>4904</v>
      </c>
    </row>
    <row r="365" spans="2:5" x14ac:dyDescent="0.25">
      <c r="B365" s="1">
        <v>359</v>
      </c>
      <c r="C365" s="1">
        <v>30</v>
      </c>
      <c r="D365" s="1">
        <f t="shared" si="29"/>
        <v>96</v>
      </c>
      <c r="E365" s="5">
        <f t="shared" si="29"/>
        <v>4904</v>
      </c>
    </row>
    <row r="366" spans="2:5" x14ac:dyDescent="0.25">
      <c r="B366" s="1">
        <v>360</v>
      </c>
      <c r="C366" s="1">
        <v>30</v>
      </c>
      <c r="D366" s="1">
        <f t="shared" si="29"/>
        <v>96</v>
      </c>
      <c r="E366" s="5">
        <f t="shared" si="29"/>
        <v>4904</v>
      </c>
    </row>
    <row r="367" spans="2:5" x14ac:dyDescent="0.25">
      <c r="B367" s="1">
        <v>361</v>
      </c>
      <c r="C367" s="1">
        <v>31</v>
      </c>
      <c r="D367" s="1">
        <f>+D366+1</f>
        <v>97</v>
      </c>
      <c r="E367" s="5">
        <f>ROUND(+E366*(1+$E$4),0)</f>
        <v>5051</v>
      </c>
    </row>
    <row r="368" spans="2:5" x14ac:dyDescent="0.25">
      <c r="B368" s="1">
        <v>362</v>
      </c>
      <c r="C368" s="1">
        <v>31</v>
      </c>
      <c r="D368" s="1">
        <f t="shared" ref="D368:E378" si="30">+D367</f>
        <v>97</v>
      </c>
      <c r="E368" s="5">
        <f t="shared" si="30"/>
        <v>5051</v>
      </c>
    </row>
    <row r="369" spans="2:5" x14ac:dyDescent="0.25">
      <c r="B369" s="1">
        <v>363</v>
      </c>
      <c r="C369" s="1">
        <v>31</v>
      </c>
      <c r="D369" s="1">
        <f t="shared" si="30"/>
        <v>97</v>
      </c>
      <c r="E369" s="5">
        <f t="shared" si="30"/>
        <v>5051</v>
      </c>
    </row>
    <row r="370" spans="2:5" x14ac:dyDescent="0.25">
      <c r="B370" s="1">
        <v>364</v>
      </c>
      <c r="C370" s="1">
        <v>31</v>
      </c>
      <c r="D370" s="1">
        <f t="shared" si="30"/>
        <v>97</v>
      </c>
      <c r="E370" s="5">
        <f t="shared" si="30"/>
        <v>5051</v>
      </c>
    </row>
    <row r="371" spans="2:5" x14ac:dyDescent="0.25">
      <c r="B371" s="1">
        <v>365</v>
      </c>
      <c r="C371" s="1">
        <v>31</v>
      </c>
      <c r="D371" s="1">
        <f t="shared" si="30"/>
        <v>97</v>
      </c>
      <c r="E371" s="5">
        <f t="shared" si="30"/>
        <v>5051</v>
      </c>
    </row>
    <row r="372" spans="2:5" x14ac:dyDescent="0.25">
      <c r="B372" s="1">
        <v>366</v>
      </c>
      <c r="C372" s="1">
        <v>31</v>
      </c>
      <c r="D372" s="1">
        <f t="shared" si="30"/>
        <v>97</v>
      </c>
      <c r="E372" s="5">
        <f t="shared" si="30"/>
        <v>5051</v>
      </c>
    </row>
    <row r="373" spans="2:5" x14ac:dyDescent="0.25">
      <c r="B373" s="1">
        <v>367</v>
      </c>
      <c r="C373" s="1">
        <v>31</v>
      </c>
      <c r="D373" s="1">
        <f t="shared" si="30"/>
        <v>97</v>
      </c>
      <c r="E373" s="5">
        <f t="shared" si="30"/>
        <v>5051</v>
      </c>
    </row>
    <row r="374" spans="2:5" x14ac:dyDescent="0.25">
      <c r="B374" s="1">
        <v>368</v>
      </c>
      <c r="C374" s="1">
        <v>31</v>
      </c>
      <c r="D374" s="1">
        <f t="shared" si="30"/>
        <v>97</v>
      </c>
      <c r="E374" s="5">
        <f t="shared" si="30"/>
        <v>5051</v>
      </c>
    </row>
    <row r="375" spans="2:5" x14ac:dyDescent="0.25">
      <c r="B375" s="1">
        <v>369</v>
      </c>
      <c r="C375" s="1">
        <v>31</v>
      </c>
      <c r="D375" s="1">
        <f t="shared" si="30"/>
        <v>97</v>
      </c>
      <c r="E375" s="5">
        <f t="shared" si="30"/>
        <v>5051</v>
      </c>
    </row>
    <row r="376" spans="2:5" x14ac:dyDescent="0.25">
      <c r="B376" s="1">
        <v>370</v>
      </c>
      <c r="C376" s="1">
        <v>31</v>
      </c>
      <c r="D376" s="1">
        <f t="shared" si="30"/>
        <v>97</v>
      </c>
      <c r="E376" s="5">
        <f t="shared" si="30"/>
        <v>5051</v>
      </c>
    </row>
    <row r="377" spans="2:5" x14ac:dyDescent="0.25">
      <c r="B377" s="1">
        <v>371</v>
      </c>
      <c r="C377" s="1">
        <v>31</v>
      </c>
      <c r="D377" s="1">
        <f t="shared" si="30"/>
        <v>97</v>
      </c>
      <c r="E377" s="5">
        <f t="shared" si="30"/>
        <v>5051</v>
      </c>
    </row>
    <row r="378" spans="2:5" x14ac:dyDescent="0.25">
      <c r="B378" s="1">
        <v>372</v>
      </c>
      <c r="C378" s="1">
        <v>31</v>
      </c>
      <c r="D378" s="1">
        <f t="shared" si="30"/>
        <v>97</v>
      </c>
      <c r="E378" s="5">
        <f t="shared" si="30"/>
        <v>5051</v>
      </c>
    </row>
    <row r="379" spans="2:5" x14ac:dyDescent="0.25">
      <c r="B379" s="1">
        <v>373</v>
      </c>
      <c r="C379" s="1">
        <v>32</v>
      </c>
      <c r="D379" s="1">
        <f>+D378+1</f>
        <v>98</v>
      </c>
      <c r="E379" s="5">
        <f>ROUND(+E378*(1+$E$4),0)</f>
        <v>5203</v>
      </c>
    </row>
    <row r="380" spans="2:5" x14ac:dyDescent="0.25">
      <c r="B380" s="1">
        <v>374</v>
      </c>
      <c r="C380" s="1">
        <v>32</v>
      </c>
      <c r="D380" s="1">
        <f t="shared" ref="D380:E390" si="31">+D379</f>
        <v>98</v>
      </c>
      <c r="E380" s="5">
        <f t="shared" si="31"/>
        <v>5203</v>
      </c>
    </row>
    <row r="381" spans="2:5" x14ac:dyDescent="0.25">
      <c r="B381" s="1">
        <v>375</v>
      </c>
      <c r="C381" s="1">
        <v>32</v>
      </c>
      <c r="D381" s="1">
        <f t="shared" si="31"/>
        <v>98</v>
      </c>
      <c r="E381" s="5">
        <f t="shared" si="31"/>
        <v>5203</v>
      </c>
    </row>
    <row r="382" spans="2:5" x14ac:dyDescent="0.25">
      <c r="B382" s="1">
        <v>376</v>
      </c>
      <c r="C382" s="1">
        <v>32</v>
      </c>
      <c r="D382" s="1">
        <f t="shared" si="31"/>
        <v>98</v>
      </c>
      <c r="E382" s="5">
        <f t="shared" si="31"/>
        <v>5203</v>
      </c>
    </row>
    <row r="383" spans="2:5" x14ac:dyDescent="0.25">
      <c r="B383" s="1">
        <v>377</v>
      </c>
      <c r="C383" s="1">
        <v>32</v>
      </c>
      <c r="D383" s="1">
        <f t="shared" si="31"/>
        <v>98</v>
      </c>
      <c r="E383" s="5">
        <f t="shared" si="31"/>
        <v>5203</v>
      </c>
    </row>
    <row r="384" spans="2:5" x14ac:dyDescent="0.25">
      <c r="B384" s="1">
        <v>378</v>
      </c>
      <c r="C384" s="1">
        <v>32</v>
      </c>
      <c r="D384" s="1">
        <f t="shared" si="31"/>
        <v>98</v>
      </c>
      <c r="E384" s="5">
        <f t="shared" si="31"/>
        <v>5203</v>
      </c>
    </row>
    <row r="385" spans="2:5" x14ac:dyDescent="0.25">
      <c r="B385" s="1">
        <v>379</v>
      </c>
      <c r="C385" s="1">
        <v>32</v>
      </c>
      <c r="D385" s="1">
        <f t="shared" si="31"/>
        <v>98</v>
      </c>
      <c r="E385" s="5">
        <f t="shared" si="31"/>
        <v>5203</v>
      </c>
    </row>
    <row r="386" spans="2:5" x14ac:dyDescent="0.25">
      <c r="B386" s="1">
        <v>380</v>
      </c>
      <c r="C386" s="1">
        <v>32</v>
      </c>
      <c r="D386" s="1">
        <f t="shared" si="31"/>
        <v>98</v>
      </c>
      <c r="E386" s="5">
        <f t="shared" si="31"/>
        <v>5203</v>
      </c>
    </row>
    <row r="387" spans="2:5" x14ac:dyDescent="0.25">
      <c r="B387" s="1">
        <v>381</v>
      </c>
      <c r="C387" s="1">
        <v>32</v>
      </c>
      <c r="D387" s="1">
        <f t="shared" si="31"/>
        <v>98</v>
      </c>
      <c r="E387" s="5">
        <f t="shared" si="31"/>
        <v>5203</v>
      </c>
    </row>
    <row r="388" spans="2:5" x14ac:dyDescent="0.25">
      <c r="B388" s="1">
        <v>382</v>
      </c>
      <c r="C388" s="1">
        <v>32</v>
      </c>
      <c r="D388" s="1">
        <f t="shared" si="31"/>
        <v>98</v>
      </c>
      <c r="E388" s="5">
        <f t="shared" si="31"/>
        <v>5203</v>
      </c>
    </row>
    <row r="389" spans="2:5" x14ac:dyDescent="0.25">
      <c r="B389" s="1">
        <v>383</v>
      </c>
      <c r="C389" s="1">
        <v>32</v>
      </c>
      <c r="D389" s="1">
        <f t="shared" si="31"/>
        <v>98</v>
      </c>
      <c r="E389" s="5">
        <f t="shared" si="31"/>
        <v>5203</v>
      </c>
    </row>
    <row r="390" spans="2:5" x14ac:dyDescent="0.25">
      <c r="B390" s="1">
        <v>384</v>
      </c>
      <c r="C390" s="1">
        <v>32</v>
      </c>
      <c r="D390" s="1">
        <f t="shared" si="31"/>
        <v>98</v>
      </c>
      <c r="E390" s="5">
        <f t="shared" si="31"/>
        <v>5203</v>
      </c>
    </row>
    <row r="391" spans="2:5" x14ac:dyDescent="0.25">
      <c r="B391" s="1">
        <v>385</v>
      </c>
      <c r="C391" s="1">
        <v>33</v>
      </c>
      <c r="D391" s="1">
        <f>+D390+1</f>
        <v>99</v>
      </c>
      <c r="E391" s="5">
        <f>ROUND(+E390*(1+$E$4),0)</f>
        <v>5359</v>
      </c>
    </row>
    <row r="392" spans="2:5" x14ac:dyDescent="0.25">
      <c r="B392" s="1">
        <v>386</v>
      </c>
      <c r="C392" s="1">
        <v>33</v>
      </c>
      <c r="D392" s="1">
        <f t="shared" ref="D392:E402" si="32">+D391</f>
        <v>99</v>
      </c>
      <c r="E392" s="5">
        <f t="shared" si="32"/>
        <v>5359</v>
      </c>
    </row>
    <row r="393" spans="2:5" x14ac:dyDescent="0.25">
      <c r="B393" s="1">
        <v>387</v>
      </c>
      <c r="C393" s="1">
        <v>33</v>
      </c>
      <c r="D393" s="1">
        <f t="shared" si="32"/>
        <v>99</v>
      </c>
      <c r="E393" s="5">
        <f t="shared" si="32"/>
        <v>5359</v>
      </c>
    </row>
    <row r="394" spans="2:5" x14ac:dyDescent="0.25">
      <c r="B394" s="1">
        <v>388</v>
      </c>
      <c r="C394" s="1">
        <v>33</v>
      </c>
      <c r="D394" s="1">
        <f t="shared" si="32"/>
        <v>99</v>
      </c>
      <c r="E394" s="5">
        <f t="shared" si="32"/>
        <v>5359</v>
      </c>
    </row>
    <row r="395" spans="2:5" x14ac:dyDescent="0.25">
      <c r="B395" s="1">
        <v>389</v>
      </c>
      <c r="C395" s="1">
        <v>33</v>
      </c>
      <c r="D395" s="1">
        <f t="shared" si="32"/>
        <v>99</v>
      </c>
      <c r="E395" s="5">
        <f t="shared" si="32"/>
        <v>5359</v>
      </c>
    </row>
    <row r="396" spans="2:5" x14ac:dyDescent="0.25">
      <c r="B396" s="1">
        <v>390</v>
      </c>
      <c r="C396" s="1">
        <v>33</v>
      </c>
      <c r="D396" s="1">
        <f t="shared" si="32"/>
        <v>99</v>
      </c>
      <c r="E396" s="5">
        <f t="shared" si="32"/>
        <v>5359</v>
      </c>
    </row>
    <row r="397" spans="2:5" x14ac:dyDescent="0.25">
      <c r="B397" s="1">
        <v>391</v>
      </c>
      <c r="C397" s="1">
        <v>33</v>
      </c>
      <c r="D397" s="1">
        <f t="shared" si="32"/>
        <v>99</v>
      </c>
      <c r="E397" s="5">
        <f t="shared" si="32"/>
        <v>5359</v>
      </c>
    </row>
    <row r="398" spans="2:5" x14ac:dyDescent="0.25">
      <c r="B398" s="1">
        <v>392</v>
      </c>
      <c r="C398" s="1">
        <v>33</v>
      </c>
      <c r="D398" s="1">
        <f t="shared" si="32"/>
        <v>99</v>
      </c>
      <c r="E398" s="5">
        <f t="shared" si="32"/>
        <v>5359</v>
      </c>
    </row>
    <row r="399" spans="2:5" x14ac:dyDescent="0.25">
      <c r="B399" s="1">
        <v>393</v>
      </c>
      <c r="C399" s="1">
        <v>33</v>
      </c>
      <c r="D399" s="1">
        <f t="shared" si="32"/>
        <v>99</v>
      </c>
      <c r="E399" s="5">
        <f t="shared" si="32"/>
        <v>5359</v>
      </c>
    </row>
    <row r="400" spans="2:5" x14ac:dyDescent="0.25">
      <c r="B400" s="1">
        <v>394</v>
      </c>
      <c r="C400" s="1">
        <v>33</v>
      </c>
      <c r="D400" s="1">
        <f t="shared" si="32"/>
        <v>99</v>
      </c>
      <c r="E400" s="5">
        <f t="shared" si="32"/>
        <v>5359</v>
      </c>
    </row>
    <row r="401" spans="2:5" x14ac:dyDescent="0.25">
      <c r="B401" s="1">
        <v>395</v>
      </c>
      <c r="C401" s="1">
        <v>33</v>
      </c>
      <c r="D401" s="1">
        <f t="shared" si="32"/>
        <v>99</v>
      </c>
      <c r="E401" s="5">
        <f t="shared" si="32"/>
        <v>5359</v>
      </c>
    </row>
    <row r="402" spans="2:5" x14ac:dyDescent="0.25">
      <c r="B402" s="1">
        <v>396</v>
      </c>
      <c r="C402" s="1">
        <v>33</v>
      </c>
      <c r="D402" s="1">
        <f t="shared" si="32"/>
        <v>99</v>
      </c>
      <c r="E402" s="5">
        <f t="shared" si="32"/>
        <v>5359</v>
      </c>
    </row>
    <row r="403" spans="2:5" x14ac:dyDescent="0.25">
      <c r="B403" s="1">
        <v>397</v>
      </c>
      <c r="C403" s="1">
        <v>34</v>
      </c>
      <c r="D403" s="1">
        <f>+D402+1</f>
        <v>100</v>
      </c>
      <c r="E403" s="5">
        <f>ROUND(+E402*(1+$E$4),0)</f>
        <v>5520</v>
      </c>
    </row>
    <row r="404" spans="2:5" x14ac:dyDescent="0.25">
      <c r="B404" s="1">
        <v>398</v>
      </c>
      <c r="C404" s="1">
        <v>34</v>
      </c>
      <c r="D404" s="1">
        <f t="shared" ref="D404:E414" si="33">+D403</f>
        <v>100</v>
      </c>
      <c r="E404" s="5">
        <f t="shared" si="33"/>
        <v>5520</v>
      </c>
    </row>
    <row r="405" spans="2:5" x14ac:dyDescent="0.25">
      <c r="B405" s="1">
        <v>399</v>
      </c>
      <c r="C405" s="1">
        <v>34</v>
      </c>
      <c r="D405" s="1">
        <f t="shared" si="33"/>
        <v>100</v>
      </c>
      <c r="E405" s="5">
        <f t="shared" si="33"/>
        <v>5520</v>
      </c>
    </row>
    <row r="406" spans="2:5" x14ac:dyDescent="0.25">
      <c r="B406" s="1">
        <v>400</v>
      </c>
      <c r="C406" s="1">
        <v>34</v>
      </c>
      <c r="D406" s="1">
        <f t="shared" si="33"/>
        <v>100</v>
      </c>
      <c r="E406" s="5">
        <f t="shared" si="33"/>
        <v>5520</v>
      </c>
    </row>
    <row r="407" spans="2:5" x14ac:dyDescent="0.25">
      <c r="B407" s="1">
        <v>401</v>
      </c>
      <c r="C407" s="1">
        <v>34</v>
      </c>
      <c r="D407" s="1">
        <f t="shared" si="33"/>
        <v>100</v>
      </c>
      <c r="E407" s="5">
        <f t="shared" si="33"/>
        <v>5520</v>
      </c>
    </row>
    <row r="408" spans="2:5" x14ac:dyDescent="0.25">
      <c r="B408" s="1">
        <v>402</v>
      </c>
      <c r="C408" s="1">
        <v>34</v>
      </c>
      <c r="D408" s="1">
        <f t="shared" si="33"/>
        <v>100</v>
      </c>
      <c r="E408" s="5">
        <f t="shared" si="33"/>
        <v>5520</v>
      </c>
    </row>
    <row r="409" spans="2:5" x14ac:dyDescent="0.25">
      <c r="B409" s="1">
        <v>403</v>
      </c>
      <c r="C409" s="1">
        <v>34</v>
      </c>
      <c r="D409" s="1">
        <f t="shared" si="33"/>
        <v>100</v>
      </c>
      <c r="E409" s="5">
        <f t="shared" si="33"/>
        <v>5520</v>
      </c>
    </row>
    <row r="410" spans="2:5" x14ac:dyDescent="0.25">
      <c r="B410" s="1">
        <v>404</v>
      </c>
      <c r="C410" s="1">
        <v>34</v>
      </c>
      <c r="D410" s="1">
        <f t="shared" si="33"/>
        <v>100</v>
      </c>
      <c r="E410" s="5">
        <f t="shared" si="33"/>
        <v>5520</v>
      </c>
    </row>
    <row r="411" spans="2:5" x14ac:dyDescent="0.25">
      <c r="B411" s="1">
        <v>405</v>
      </c>
      <c r="C411" s="1">
        <v>34</v>
      </c>
      <c r="D411" s="1">
        <f t="shared" si="33"/>
        <v>100</v>
      </c>
      <c r="E411" s="5">
        <f t="shared" si="33"/>
        <v>5520</v>
      </c>
    </row>
    <row r="412" spans="2:5" x14ac:dyDescent="0.25">
      <c r="B412" s="1">
        <v>406</v>
      </c>
      <c r="C412" s="1">
        <v>34</v>
      </c>
      <c r="D412" s="1">
        <f t="shared" si="33"/>
        <v>100</v>
      </c>
      <c r="E412" s="5">
        <f t="shared" si="33"/>
        <v>5520</v>
      </c>
    </row>
    <row r="413" spans="2:5" x14ac:dyDescent="0.25">
      <c r="B413" s="1">
        <v>407</v>
      </c>
      <c r="C413" s="1">
        <v>34</v>
      </c>
      <c r="D413" s="1">
        <f t="shared" si="33"/>
        <v>100</v>
      </c>
      <c r="E413" s="5">
        <f t="shared" si="33"/>
        <v>5520</v>
      </c>
    </row>
    <row r="414" spans="2:5" x14ac:dyDescent="0.25">
      <c r="B414" s="1">
        <v>408</v>
      </c>
      <c r="C414" s="1">
        <v>34</v>
      </c>
      <c r="D414" s="1">
        <f t="shared" si="33"/>
        <v>100</v>
      </c>
      <c r="E414" s="5">
        <f t="shared" si="33"/>
        <v>5520</v>
      </c>
    </row>
    <row r="415" spans="2:5" x14ac:dyDescent="0.25">
      <c r="B415" s="1">
        <v>409</v>
      </c>
      <c r="C415" s="1">
        <v>35</v>
      </c>
      <c r="D415" s="1">
        <f>+D414+1</f>
        <v>101</v>
      </c>
      <c r="E415" s="5">
        <f>ROUND(+E414*(1+$E$4),0)</f>
        <v>5686</v>
      </c>
    </row>
    <row r="416" spans="2:5" x14ac:dyDescent="0.25">
      <c r="B416" s="1">
        <v>410</v>
      </c>
      <c r="C416" s="1">
        <v>35</v>
      </c>
      <c r="D416" s="1">
        <f t="shared" ref="D416:E426" si="34">+D415</f>
        <v>101</v>
      </c>
      <c r="E416" s="5">
        <f t="shared" si="34"/>
        <v>5686</v>
      </c>
    </row>
    <row r="417" spans="2:5" x14ac:dyDescent="0.25">
      <c r="B417" s="1">
        <v>411</v>
      </c>
      <c r="C417" s="1">
        <v>35</v>
      </c>
      <c r="D417" s="1">
        <f t="shared" si="34"/>
        <v>101</v>
      </c>
      <c r="E417" s="5">
        <f t="shared" si="34"/>
        <v>5686</v>
      </c>
    </row>
    <row r="418" spans="2:5" x14ac:dyDescent="0.25">
      <c r="B418" s="1">
        <v>412</v>
      </c>
      <c r="C418" s="1">
        <v>35</v>
      </c>
      <c r="D418" s="1">
        <f t="shared" si="34"/>
        <v>101</v>
      </c>
      <c r="E418" s="5">
        <f t="shared" si="34"/>
        <v>5686</v>
      </c>
    </row>
    <row r="419" spans="2:5" x14ac:dyDescent="0.25">
      <c r="B419" s="1">
        <v>413</v>
      </c>
      <c r="C419" s="1">
        <v>35</v>
      </c>
      <c r="D419" s="1">
        <f t="shared" si="34"/>
        <v>101</v>
      </c>
      <c r="E419" s="5">
        <f t="shared" si="34"/>
        <v>5686</v>
      </c>
    </row>
    <row r="420" spans="2:5" x14ac:dyDescent="0.25">
      <c r="B420" s="1">
        <v>414</v>
      </c>
      <c r="C420" s="1">
        <v>35</v>
      </c>
      <c r="D420" s="1">
        <f t="shared" si="34"/>
        <v>101</v>
      </c>
      <c r="E420" s="5">
        <f t="shared" si="34"/>
        <v>5686</v>
      </c>
    </row>
    <row r="421" spans="2:5" x14ac:dyDescent="0.25">
      <c r="B421" s="1">
        <v>415</v>
      </c>
      <c r="C421" s="1">
        <v>35</v>
      </c>
      <c r="D421" s="1">
        <f t="shared" si="34"/>
        <v>101</v>
      </c>
      <c r="E421" s="5">
        <f t="shared" si="34"/>
        <v>5686</v>
      </c>
    </row>
    <row r="422" spans="2:5" x14ac:dyDescent="0.25">
      <c r="B422" s="1">
        <v>416</v>
      </c>
      <c r="C422" s="1">
        <v>35</v>
      </c>
      <c r="D422" s="1">
        <f t="shared" si="34"/>
        <v>101</v>
      </c>
      <c r="E422" s="5">
        <f t="shared" si="34"/>
        <v>5686</v>
      </c>
    </row>
    <row r="423" spans="2:5" x14ac:dyDescent="0.25">
      <c r="B423" s="1">
        <v>417</v>
      </c>
      <c r="C423" s="1">
        <v>35</v>
      </c>
      <c r="D423" s="1">
        <f t="shared" si="34"/>
        <v>101</v>
      </c>
      <c r="E423" s="5">
        <f t="shared" si="34"/>
        <v>5686</v>
      </c>
    </row>
    <row r="424" spans="2:5" x14ac:dyDescent="0.25">
      <c r="B424" s="1">
        <v>418</v>
      </c>
      <c r="C424" s="1">
        <v>35</v>
      </c>
      <c r="D424" s="1">
        <f t="shared" si="34"/>
        <v>101</v>
      </c>
      <c r="E424" s="5">
        <f t="shared" si="34"/>
        <v>5686</v>
      </c>
    </row>
    <row r="425" spans="2:5" x14ac:dyDescent="0.25">
      <c r="B425" s="1">
        <v>419</v>
      </c>
      <c r="C425" s="1">
        <v>35</v>
      </c>
      <c r="D425" s="1">
        <f t="shared" si="34"/>
        <v>101</v>
      </c>
      <c r="E425" s="5">
        <f t="shared" si="34"/>
        <v>5686</v>
      </c>
    </row>
    <row r="426" spans="2:5" x14ac:dyDescent="0.25">
      <c r="B426" s="1">
        <v>420</v>
      </c>
      <c r="C426" s="1">
        <v>35</v>
      </c>
      <c r="D426" s="1">
        <f t="shared" si="34"/>
        <v>101</v>
      </c>
      <c r="E426" s="5">
        <f t="shared" si="34"/>
        <v>5686</v>
      </c>
    </row>
    <row r="427" spans="2:5" x14ac:dyDescent="0.25">
      <c r="B427" s="1">
        <v>421</v>
      </c>
      <c r="C427" s="1">
        <v>36</v>
      </c>
      <c r="D427" s="1">
        <f>+D426+1</f>
        <v>102</v>
      </c>
      <c r="E427" s="5">
        <f>ROUND(+E426*(1+$E$4),0)</f>
        <v>5857</v>
      </c>
    </row>
    <row r="428" spans="2:5" x14ac:dyDescent="0.25">
      <c r="B428" s="1">
        <v>422</v>
      </c>
      <c r="C428" s="1">
        <v>36</v>
      </c>
      <c r="D428" s="1">
        <f t="shared" ref="D428:E438" si="35">+D427</f>
        <v>102</v>
      </c>
      <c r="E428" s="5">
        <f t="shared" si="35"/>
        <v>5857</v>
      </c>
    </row>
    <row r="429" spans="2:5" x14ac:dyDescent="0.25">
      <c r="B429" s="1">
        <v>423</v>
      </c>
      <c r="C429" s="1">
        <v>36</v>
      </c>
      <c r="D429" s="1">
        <f t="shared" si="35"/>
        <v>102</v>
      </c>
      <c r="E429" s="5">
        <f t="shared" si="35"/>
        <v>5857</v>
      </c>
    </row>
    <row r="430" spans="2:5" x14ac:dyDescent="0.25">
      <c r="B430" s="1">
        <v>424</v>
      </c>
      <c r="C430" s="1">
        <v>36</v>
      </c>
      <c r="D430" s="1">
        <f t="shared" si="35"/>
        <v>102</v>
      </c>
      <c r="E430" s="5">
        <f t="shared" si="35"/>
        <v>5857</v>
      </c>
    </row>
    <row r="431" spans="2:5" x14ac:dyDescent="0.25">
      <c r="B431" s="1">
        <v>425</v>
      </c>
      <c r="C431" s="1">
        <v>36</v>
      </c>
      <c r="D431" s="1">
        <f t="shared" si="35"/>
        <v>102</v>
      </c>
      <c r="E431" s="5">
        <f t="shared" si="35"/>
        <v>5857</v>
      </c>
    </row>
    <row r="432" spans="2:5" x14ac:dyDescent="0.25">
      <c r="B432" s="1">
        <v>426</v>
      </c>
      <c r="C432" s="1">
        <v>36</v>
      </c>
      <c r="D432" s="1">
        <f t="shared" si="35"/>
        <v>102</v>
      </c>
      <c r="E432" s="5">
        <f t="shared" si="35"/>
        <v>5857</v>
      </c>
    </row>
    <row r="433" spans="2:5" x14ac:dyDescent="0.25">
      <c r="B433" s="1">
        <v>427</v>
      </c>
      <c r="C433" s="1">
        <v>36</v>
      </c>
      <c r="D433" s="1">
        <f t="shared" si="35"/>
        <v>102</v>
      </c>
      <c r="E433" s="5">
        <f t="shared" si="35"/>
        <v>5857</v>
      </c>
    </row>
    <row r="434" spans="2:5" x14ac:dyDescent="0.25">
      <c r="B434" s="1">
        <v>428</v>
      </c>
      <c r="C434" s="1">
        <v>36</v>
      </c>
      <c r="D434" s="1">
        <f t="shared" si="35"/>
        <v>102</v>
      </c>
      <c r="E434" s="5">
        <f t="shared" si="35"/>
        <v>5857</v>
      </c>
    </row>
    <row r="435" spans="2:5" x14ac:dyDescent="0.25">
      <c r="B435" s="1">
        <v>429</v>
      </c>
      <c r="C435" s="1">
        <v>36</v>
      </c>
      <c r="D435" s="1">
        <f t="shared" si="35"/>
        <v>102</v>
      </c>
      <c r="E435" s="5">
        <f t="shared" si="35"/>
        <v>5857</v>
      </c>
    </row>
    <row r="436" spans="2:5" x14ac:dyDescent="0.25">
      <c r="B436" s="1">
        <v>430</v>
      </c>
      <c r="C436" s="1">
        <v>36</v>
      </c>
      <c r="D436" s="1">
        <f t="shared" si="35"/>
        <v>102</v>
      </c>
      <c r="E436" s="5">
        <f t="shared" si="35"/>
        <v>5857</v>
      </c>
    </row>
    <row r="437" spans="2:5" x14ac:dyDescent="0.25">
      <c r="B437" s="1">
        <v>431</v>
      </c>
      <c r="C437" s="1">
        <v>36</v>
      </c>
      <c r="D437" s="1">
        <f t="shared" si="35"/>
        <v>102</v>
      </c>
      <c r="E437" s="5">
        <f t="shared" si="35"/>
        <v>5857</v>
      </c>
    </row>
    <row r="438" spans="2:5" x14ac:dyDescent="0.25">
      <c r="B438" s="1">
        <v>432</v>
      </c>
      <c r="C438" s="1">
        <v>36</v>
      </c>
      <c r="D438" s="1">
        <f t="shared" si="35"/>
        <v>102</v>
      </c>
      <c r="E438" s="5">
        <f t="shared" si="35"/>
        <v>5857</v>
      </c>
    </row>
    <row r="439" spans="2:5" x14ac:dyDescent="0.25">
      <c r="B439" s="1">
        <v>433</v>
      </c>
      <c r="C439" s="1">
        <v>37</v>
      </c>
      <c r="D439" s="1">
        <f>+D438+1</f>
        <v>103</v>
      </c>
      <c r="E439" s="5">
        <f>ROUND(+E438*(1+$E$4),0)</f>
        <v>6033</v>
      </c>
    </row>
    <row r="440" spans="2:5" x14ac:dyDescent="0.25">
      <c r="B440" s="1">
        <v>434</v>
      </c>
      <c r="C440" s="1">
        <v>37</v>
      </c>
      <c r="D440" s="1">
        <f t="shared" ref="D440:E450" si="36">+D439</f>
        <v>103</v>
      </c>
      <c r="E440" s="5">
        <f t="shared" si="36"/>
        <v>6033</v>
      </c>
    </row>
    <row r="441" spans="2:5" x14ac:dyDescent="0.25">
      <c r="B441" s="1">
        <v>435</v>
      </c>
      <c r="C441" s="1">
        <v>37</v>
      </c>
      <c r="D441" s="1">
        <f t="shared" si="36"/>
        <v>103</v>
      </c>
      <c r="E441" s="5">
        <f t="shared" si="36"/>
        <v>6033</v>
      </c>
    </row>
    <row r="442" spans="2:5" x14ac:dyDescent="0.25">
      <c r="B442" s="1">
        <v>436</v>
      </c>
      <c r="C442" s="1">
        <v>37</v>
      </c>
      <c r="D442" s="1">
        <f t="shared" si="36"/>
        <v>103</v>
      </c>
      <c r="E442" s="5">
        <f t="shared" si="36"/>
        <v>6033</v>
      </c>
    </row>
    <row r="443" spans="2:5" x14ac:dyDescent="0.25">
      <c r="B443" s="1">
        <v>437</v>
      </c>
      <c r="C443" s="1">
        <v>37</v>
      </c>
      <c r="D443" s="1">
        <f t="shared" si="36"/>
        <v>103</v>
      </c>
      <c r="E443" s="5">
        <f t="shared" si="36"/>
        <v>6033</v>
      </c>
    </row>
    <row r="444" spans="2:5" x14ac:dyDescent="0.25">
      <c r="B444" s="1">
        <v>438</v>
      </c>
      <c r="C444" s="1">
        <v>37</v>
      </c>
      <c r="D444" s="1">
        <f t="shared" si="36"/>
        <v>103</v>
      </c>
      <c r="E444" s="5">
        <f t="shared" si="36"/>
        <v>6033</v>
      </c>
    </row>
    <row r="445" spans="2:5" x14ac:dyDescent="0.25">
      <c r="B445" s="1">
        <v>439</v>
      </c>
      <c r="C445" s="1">
        <v>37</v>
      </c>
      <c r="D445" s="1">
        <f t="shared" si="36"/>
        <v>103</v>
      </c>
      <c r="E445" s="5">
        <f t="shared" si="36"/>
        <v>6033</v>
      </c>
    </row>
    <row r="446" spans="2:5" x14ac:dyDescent="0.25">
      <c r="B446" s="1">
        <v>440</v>
      </c>
      <c r="C446" s="1">
        <v>37</v>
      </c>
      <c r="D446" s="1">
        <f t="shared" si="36"/>
        <v>103</v>
      </c>
      <c r="E446" s="5">
        <f t="shared" si="36"/>
        <v>6033</v>
      </c>
    </row>
    <row r="447" spans="2:5" x14ac:dyDescent="0.25">
      <c r="B447" s="1">
        <v>441</v>
      </c>
      <c r="C447" s="1">
        <v>37</v>
      </c>
      <c r="D447" s="1">
        <f t="shared" si="36"/>
        <v>103</v>
      </c>
      <c r="E447" s="5">
        <f t="shared" si="36"/>
        <v>6033</v>
      </c>
    </row>
    <row r="448" spans="2:5" x14ac:dyDescent="0.25">
      <c r="B448" s="1">
        <v>442</v>
      </c>
      <c r="C448" s="1">
        <v>37</v>
      </c>
      <c r="D448" s="1">
        <f t="shared" si="36"/>
        <v>103</v>
      </c>
      <c r="E448" s="5">
        <f t="shared" si="36"/>
        <v>6033</v>
      </c>
    </row>
    <row r="449" spans="2:5" x14ac:dyDescent="0.25">
      <c r="B449" s="1">
        <v>443</v>
      </c>
      <c r="C449" s="1">
        <v>37</v>
      </c>
      <c r="D449" s="1">
        <f t="shared" si="36"/>
        <v>103</v>
      </c>
      <c r="E449" s="5">
        <f t="shared" si="36"/>
        <v>6033</v>
      </c>
    </row>
    <row r="450" spans="2:5" x14ac:dyDescent="0.25">
      <c r="B450" s="1">
        <v>444</v>
      </c>
      <c r="C450" s="1">
        <v>37</v>
      </c>
      <c r="D450" s="1">
        <f t="shared" si="36"/>
        <v>103</v>
      </c>
      <c r="E450" s="5">
        <f t="shared" si="36"/>
        <v>6033</v>
      </c>
    </row>
    <row r="451" spans="2:5" x14ac:dyDescent="0.25">
      <c r="B451" s="1">
        <v>445</v>
      </c>
      <c r="C451" s="1">
        <v>38</v>
      </c>
      <c r="D451" s="1">
        <f>+D450+1</f>
        <v>104</v>
      </c>
      <c r="E451" s="5">
        <f>ROUND(+E450*(1+$E$4),0)</f>
        <v>6214</v>
      </c>
    </row>
    <row r="452" spans="2:5" x14ac:dyDescent="0.25">
      <c r="B452" s="1">
        <v>446</v>
      </c>
      <c r="C452" s="1">
        <v>38</v>
      </c>
      <c r="D452" s="1">
        <f t="shared" ref="D452:E462" si="37">+D451</f>
        <v>104</v>
      </c>
      <c r="E452" s="5">
        <f t="shared" si="37"/>
        <v>6214</v>
      </c>
    </row>
    <row r="453" spans="2:5" x14ac:dyDescent="0.25">
      <c r="B453" s="1">
        <v>447</v>
      </c>
      <c r="C453" s="1">
        <v>38</v>
      </c>
      <c r="D453" s="1">
        <f t="shared" si="37"/>
        <v>104</v>
      </c>
      <c r="E453" s="5">
        <f t="shared" si="37"/>
        <v>6214</v>
      </c>
    </row>
    <row r="454" spans="2:5" x14ac:dyDescent="0.25">
      <c r="B454" s="1">
        <v>448</v>
      </c>
      <c r="C454" s="1">
        <v>38</v>
      </c>
      <c r="D454" s="1">
        <f t="shared" si="37"/>
        <v>104</v>
      </c>
      <c r="E454" s="5">
        <f t="shared" si="37"/>
        <v>6214</v>
      </c>
    </row>
    <row r="455" spans="2:5" x14ac:dyDescent="0.25">
      <c r="B455" s="1">
        <v>449</v>
      </c>
      <c r="C455" s="1">
        <v>38</v>
      </c>
      <c r="D455" s="1">
        <f t="shared" si="37"/>
        <v>104</v>
      </c>
      <c r="E455" s="5">
        <f t="shared" si="37"/>
        <v>6214</v>
      </c>
    </row>
    <row r="456" spans="2:5" x14ac:dyDescent="0.25">
      <c r="B456" s="1">
        <v>450</v>
      </c>
      <c r="C456" s="1">
        <v>38</v>
      </c>
      <c r="D456" s="1">
        <f t="shared" si="37"/>
        <v>104</v>
      </c>
      <c r="E456" s="5">
        <f t="shared" si="37"/>
        <v>6214</v>
      </c>
    </row>
    <row r="457" spans="2:5" x14ac:dyDescent="0.25">
      <c r="B457" s="1">
        <v>451</v>
      </c>
      <c r="C457" s="1">
        <v>38</v>
      </c>
      <c r="D457" s="1">
        <f t="shared" si="37"/>
        <v>104</v>
      </c>
      <c r="E457" s="5">
        <f t="shared" si="37"/>
        <v>6214</v>
      </c>
    </row>
    <row r="458" spans="2:5" x14ac:dyDescent="0.25">
      <c r="B458" s="1">
        <v>452</v>
      </c>
      <c r="C458" s="1">
        <v>38</v>
      </c>
      <c r="D458" s="1">
        <f t="shared" si="37"/>
        <v>104</v>
      </c>
      <c r="E458" s="5">
        <f t="shared" si="37"/>
        <v>6214</v>
      </c>
    </row>
    <row r="459" spans="2:5" x14ac:dyDescent="0.25">
      <c r="B459" s="1">
        <v>453</v>
      </c>
      <c r="C459" s="1">
        <v>38</v>
      </c>
      <c r="D459" s="1">
        <f t="shared" si="37"/>
        <v>104</v>
      </c>
      <c r="E459" s="5">
        <f t="shared" si="37"/>
        <v>6214</v>
      </c>
    </row>
    <row r="460" spans="2:5" x14ac:dyDescent="0.25">
      <c r="B460" s="1">
        <v>454</v>
      </c>
      <c r="C460" s="1">
        <v>38</v>
      </c>
      <c r="D460" s="1">
        <f t="shared" si="37"/>
        <v>104</v>
      </c>
      <c r="E460" s="5">
        <f t="shared" si="37"/>
        <v>6214</v>
      </c>
    </row>
    <row r="461" spans="2:5" x14ac:dyDescent="0.25">
      <c r="B461" s="1">
        <v>455</v>
      </c>
      <c r="C461" s="1">
        <v>38</v>
      </c>
      <c r="D461" s="1">
        <f t="shared" si="37"/>
        <v>104</v>
      </c>
      <c r="E461" s="5">
        <f t="shared" si="37"/>
        <v>6214</v>
      </c>
    </row>
    <row r="462" spans="2:5" x14ac:dyDescent="0.25">
      <c r="B462" s="1">
        <v>456</v>
      </c>
      <c r="C462" s="1">
        <v>38</v>
      </c>
      <c r="D462" s="1">
        <f t="shared" si="37"/>
        <v>104</v>
      </c>
      <c r="E462" s="5">
        <f t="shared" si="37"/>
        <v>6214</v>
      </c>
    </row>
    <row r="463" spans="2:5" x14ac:dyDescent="0.25">
      <c r="B463" s="1">
        <v>457</v>
      </c>
      <c r="C463" s="1">
        <v>39</v>
      </c>
      <c r="D463" s="1">
        <f>+D462+1</f>
        <v>105</v>
      </c>
      <c r="E463" s="5">
        <f>ROUND(+E462*(1+$E$4),0)</f>
        <v>6400</v>
      </c>
    </row>
    <row r="464" spans="2:5" x14ac:dyDescent="0.25">
      <c r="B464" s="1">
        <v>458</v>
      </c>
      <c r="C464" s="1">
        <v>39</v>
      </c>
      <c r="D464" s="1">
        <f t="shared" ref="D464:E474" si="38">+D463</f>
        <v>105</v>
      </c>
      <c r="E464" s="5">
        <f t="shared" si="38"/>
        <v>6400</v>
      </c>
    </row>
    <row r="465" spans="2:5" x14ac:dyDescent="0.25">
      <c r="B465" s="1">
        <v>459</v>
      </c>
      <c r="C465" s="1">
        <v>39</v>
      </c>
      <c r="D465" s="1">
        <f t="shared" si="38"/>
        <v>105</v>
      </c>
      <c r="E465" s="5">
        <f t="shared" si="38"/>
        <v>6400</v>
      </c>
    </row>
    <row r="466" spans="2:5" x14ac:dyDescent="0.25">
      <c r="B466" s="1">
        <v>460</v>
      </c>
      <c r="C466" s="1">
        <v>39</v>
      </c>
      <c r="D466" s="1">
        <f t="shared" si="38"/>
        <v>105</v>
      </c>
      <c r="E466" s="5">
        <f t="shared" si="38"/>
        <v>6400</v>
      </c>
    </row>
    <row r="467" spans="2:5" x14ac:dyDescent="0.25">
      <c r="B467" s="1">
        <v>461</v>
      </c>
      <c r="C467" s="1">
        <v>39</v>
      </c>
      <c r="D467" s="1">
        <f t="shared" si="38"/>
        <v>105</v>
      </c>
      <c r="E467" s="5">
        <f t="shared" si="38"/>
        <v>6400</v>
      </c>
    </row>
    <row r="468" spans="2:5" x14ac:dyDescent="0.25">
      <c r="B468" s="1">
        <v>462</v>
      </c>
      <c r="C468" s="1">
        <v>39</v>
      </c>
      <c r="D468" s="1">
        <f t="shared" si="38"/>
        <v>105</v>
      </c>
      <c r="E468" s="5">
        <f t="shared" si="38"/>
        <v>6400</v>
      </c>
    </row>
    <row r="469" spans="2:5" x14ac:dyDescent="0.25">
      <c r="B469" s="1">
        <v>463</v>
      </c>
      <c r="C469" s="1">
        <v>39</v>
      </c>
      <c r="D469" s="1">
        <f t="shared" si="38"/>
        <v>105</v>
      </c>
      <c r="E469" s="5">
        <f t="shared" si="38"/>
        <v>6400</v>
      </c>
    </row>
    <row r="470" spans="2:5" x14ac:dyDescent="0.25">
      <c r="B470" s="1">
        <v>464</v>
      </c>
      <c r="C470" s="1">
        <v>39</v>
      </c>
      <c r="D470" s="1">
        <f t="shared" si="38"/>
        <v>105</v>
      </c>
      <c r="E470" s="5">
        <f t="shared" si="38"/>
        <v>6400</v>
      </c>
    </row>
    <row r="471" spans="2:5" x14ac:dyDescent="0.25">
      <c r="B471" s="1">
        <v>465</v>
      </c>
      <c r="C471" s="1">
        <v>39</v>
      </c>
      <c r="D471" s="1">
        <f t="shared" si="38"/>
        <v>105</v>
      </c>
      <c r="E471" s="5">
        <f t="shared" si="38"/>
        <v>6400</v>
      </c>
    </row>
    <row r="472" spans="2:5" x14ac:dyDescent="0.25">
      <c r="B472" s="1">
        <v>466</v>
      </c>
      <c r="C472" s="1">
        <v>39</v>
      </c>
      <c r="D472" s="1">
        <f t="shared" si="38"/>
        <v>105</v>
      </c>
      <c r="E472" s="5">
        <f t="shared" si="38"/>
        <v>6400</v>
      </c>
    </row>
    <row r="473" spans="2:5" x14ac:dyDescent="0.25">
      <c r="B473" s="1">
        <v>467</v>
      </c>
      <c r="C473" s="1">
        <v>39</v>
      </c>
      <c r="D473" s="1">
        <f t="shared" si="38"/>
        <v>105</v>
      </c>
      <c r="E473" s="5">
        <f t="shared" si="38"/>
        <v>6400</v>
      </c>
    </row>
    <row r="474" spans="2:5" x14ac:dyDescent="0.25">
      <c r="B474" s="1">
        <v>468</v>
      </c>
      <c r="C474" s="1">
        <v>39</v>
      </c>
      <c r="D474" s="1">
        <f t="shared" si="38"/>
        <v>105</v>
      </c>
      <c r="E474" s="5">
        <f t="shared" si="38"/>
        <v>6400</v>
      </c>
    </row>
    <row r="475" spans="2:5" x14ac:dyDescent="0.25">
      <c r="B475" s="1">
        <v>469</v>
      </c>
      <c r="C475" s="1">
        <v>40</v>
      </c>
      <c r="D475" s="1">
        <f>+D474+1</f>
        <v>106</v>
      </c>
      <c r="E475" s="5">
        <f>ROUND(+E474*(1+$E$4),0)</f>
        <v>6592</v>
      </c>
    </row>
    <row r="476" spans="2:5" x14ac:dyDescent="0.25">
      <c r="B476" s="1">
        <v>470</v>
      </c>
      <c r="C476" s="1">
        <v>40</v>
      </c>
      <c r="D476" s="1">
        <f t="shared" ref="D476:E486" si="39">+D475</f>
        <v>106</v>
      </c>
      <c r="E476" s="5">
        <f t="shared" si="39"/>
        <v>6592</v>
      </c>
    </row>
    <row r="477" spans="2:5" x14ac:dyDescent="0.25">
      <c r="B477" s="1">
        <v>471</v>
      </c>
      <c r="C477" s="1">
        <v>40</v>
      </c>
      <c r="D477" s="1">
        <f t="shared" si="39"/>
        <v>106</v>
      </c>
      <c r="E477" s="5">
        <f t="shared" si="39"/>
        <v>6592</v>
      </c>
    </row>
    <row r="478" spans="2:5" x14ac:dyDescent="0.25">
      <c r="B478" s="1">
        <v>472</v>
      </c>
      <c r="C478" s="1">
        <v>40</v>
      </c>
      <c r="D478" s="1">
        <f t="shared" si="39"/>
        <v>106</v>
      </c>
      <c r="E478" s="5">
        <f t="shared" si="39"/>
        <v>6592</v>
      </c>
    </row>
    <row r="479" spans="2:5" x14ac:dyDescent="0.25">
      <c r="B479" s="1">
        <v>473</v>
      </c>
      <c r="C479" s="1">
        <v>40</v>
      </c>
      <c r="D479" s="1">
        <f t="shared" si="39"/>
        <v>106</v>
      </c>
      <c r="E479" s="5">
        <f t="shared" si="39"/>
        <v>6592</v>
      </c>
    </row>
    <row r="480" spans="2:5" x14ac:dyDescent="0.25">
      <c r="B480" s="1">
        <v>474</v>
      </c>
      <c r="C480" s="1">
        <v>40</v>
      </c>
      <c r="D480" s="1">
        <f t="shared" si="39"/>
        <v>106</v>
      </c>
      <c r="E480" s="5">
        <f t="shared" si="39"/>
        <v>6592</v>
      </c>
    </row>
    <row r="481" spans="2:5" x14ac:dyDescent="0.25">
      <c r="B481" s="1">
        <v>475</v>
      </c>
      <c r="C481" s="1">
        <v>40</v>
      </c>
      <c r="D481" s="1">
        <f t="shared" si="39"/>
        <v>106</v>
      </c>
      <c r="E481" s="5">
        <f t="shared" si="39"/>
        <v>6592</v>
      </c>
    </row>
    <row r="482" spans="2:5" x14ac:dyDescent="0.25">
      <c r="B482" s="1">
        <v>476</v>
      </c>
      <c r="C482" s="1">
        <v>40</v>
      </c>
      <c r="D482" s="1">
        <f t="shared" si="39"/>
        <v>106</v>
      </c>
      <c r="E482" s="5">
        <f t="shared" si="39"/>
        <v>6592</v>
      </c>
    </row>
    <row r="483" spans="2:5" x14ac:dyDescent="0.25">
      <c r="B483" s="1">
        <v>477</v>
      </c>
      <c r="C483" s="1">
        <v>40</v>
      </c>
      <c r="D483" s="1">
        <f t="shared" si="39"/>
        <v>106</v>
      </c>
      <c r="E483" s="5">
        <f t="shared" si="39"/>
        <v>6592</v>
      </c>
    </row>
    <row r="484" spans="2:5" x14ac:dyDescent="0.25">
      <c r="B484" s="1">
        <v>478</v>
      </c>
      <c r="C484" s="1">
        <v>40</v>
      </c>
      <c r="D484" s="1">
        <f t="shared" si="39"/>
        <v>106</v>
      </c>
      <c r="E484" s="5">
        <f t="shared" si="39"/>
        <v>6592</v>
      </c>
    </row>
    <row r="485" spans="2:5" x14ac:dyDescent="0.25">
      <c r="B485" s="1">
        <v>479</v>
      </c>
      <c r="C485" s="1">
        <v>40</v>
      </c>
      <c r="D485" s="1">
        <f t="shared" si="39"/>
        <v>106</v>
      </c>
      <c r="E485" s="5">
        <f t="shared" si="39"/>
        <v>6592</v>
      </c>
    </row>
    <row r="486" spans="2:5" x14ac:dyDescent="0.25">
      <c r="B486" s="1">
        <v>480</v>
      </c>
      <c r="C486" s="1">
        <v>40</v>
      </c>
      <c r="D486" s="1">
        <f t="shared" si="39"/>
        <v>106</v>
      </c>
      <c r="E486" s="5">
        <f t="shared" si="39"/>
        <v>6592</v>
      </c>
    </row>
    <row r="487" spans="2:5" x14ac:dyDescent="0.25">
      <c r="B487" s="1">
        <v>481</v>
      </c>
      <c r="C487" s="1">
        <v>41</v>
      </c>
      <c r="D487" s="1">
        <f>+D486+1</f>
        <v>107</v>
      </c>
      <c r="E487" s="5">
        <f>ROUND(+E486*(1+$E$4),0)</f>
        <v>6790</v>
      </c>
    </row>
    <row r="488" spans="2:5" x14ac:dyDescent="0.25">
      <c r="B488" s="1">
        <v>482</v>
      </c>
      <c r="C488" s="1">
        <v>41</v>
      </c>
      <c r="D488" s="1">
        <f t="shared" ref="D488:E498" si="40">+D487</f>
        <v>107</v>
      </c>
      <c r="E488" s="5">
        <f t="shared" si="40"/>
        <v>6790</v>
      </c>
    </row>
    <row r="489" spans="2:5" x14ac:dyDescent="0.25">
      <c r="B489" s="1">
        <v>483</v>
      </c>
      <c r="C489" s="1">
        <v>41</v>
      </c>
      <c r="D489" s="1">
        <f t="shared" si="40"/>
        <v>107</v>
      </c>
      <c r="E489" s="5">
        <f t="shared" si="40"/>
        <v>6790</v>
      </c>
    </row>
    <row r="490" spans="2:5" x14ac:dyDescent="0.25">
      <c r="B490" s="1">
        <v>484</v>
      </c>
      <c r="C490" s="1">
        <v>41</v>
      </c>
      <c r="D490" s="1">
        <f t="shared" si="40"/>
        <v>107</v>
      </c>
      <c r="E490" s="5">
        <f t="shared" si="40"/>
        <v>6790</v>
      </c>
    </row>
    <row r="491" spans="2:5" x14ac:dyDescent="0.25">
      <c r="B491" s="1">
        <v>485</v>
      </c>
      <c r="C491" s="1">
        <v>41</v>
      </c>
      <c r="D491" s="1">
        <f t="shared" si="40"/>
        <v>107</v>
      </c>
      <c r="E491" s="5">
        <f t="shared" si="40"/>
        <v>6790</v>
      </c>
    </row>
    <row r="492" spans="2:5" x14ac:dyDescent="0.25">
      <c r="B492" s="1">
        <v>486</v>
      </c>
      <c r="C492" s="1">
        <v>41</v>
      </c>
      <c r="D492" s="1">
        <f t="shared" si="40"/>
        <v>107</v>
      </c>
      <c r="E492" s="5">
        <f t="shared" si="40"/>
        <v>6790</v>
      </c>
    </row>
    <row r="493" spans="2:5" x14ac:dyDescent="0.25">
      <c r="B493" s="1">
        <v>487</v>
      </c>
      <c r="C493" s="1">
        <v>41</v>
      </c>
      <c r="D493" s="1">
        <f t="shared" si="40"/>
        <v>107</v>
      </c>
      <c r="E493" s="5">
        <f t="shared" si="40"/>
        <v>6790</v>
      </c>
    </row>
    <row r="494" spans="2:5" x14ac:dyDescent="0.25">
      <c r="B494" s="1">
        <v>488</v>
      </c>
      <c r="C494" s="1">
        <v>41</v>
      </c>
      <c r="D494" s="1">
        <f t="shared" si="40"/>
        <v>107</v>
      </c>
      <c r="E494" s="5">
        <f t="shared" si="40"/>
        <v>6790</v>
      </c>
    </row>
    <row r="495" spans="2:5" x14ac:dyDescent="0.25">
      <c r="B495" s="1">
        <v>489</v>
      </c>
      <c r="C495" s="1">
        <v>41</v>
      </c>
      <c r="D495" s="1">
        <f t="shared" si="40"/>
        <v>107</v>
      </c>
      <c r="E495" s="5">
        <f t="shared" si="40"/>
        <v>6790</v>
      </c>
    </row>
    <row r="496" spans="2:5" x14ac:dyDescent="0.25">
      <c r="B496" s="1">
        <v>490</v>
      </c>
      <c r="C496" s="1">
        <v>41</v>
      </c>
      <c r="D496" s="1">
        <f t="shared" si="40"/>
        <v>107</v>
      </c>
      <c r="E496" s="5">
        <f t="shared" si="40"/>
        <v>6790</v>
      </c>
    </row>
    <row r="497" spans="2:5" x14ac:dyDescent="0.25">
      <c r="B497" s="1">
        <v>491</v>
      </c>
      <c r="C497" s="1">
        <v>41</v>
      </c>
      <c r="D497" s="1">
        <f t="shared" si="40"/>
        <v>107</v>
      </c>
      <c r="E497" s="5">
        <f t="shared" si="40"/>
        <v>6790</v>
      </c>
    </row>
    <row r="498" spans="2:5" x14ac:dyDescent="0.25">
      <c r="B498" s="1">
        <v>492</v>
      </c>
      <c r="C498" s="1">
        <v>41</v>
      </c>
      <c r="D498" s="1">
        <f t="shared" si="40"/>
        <v>107</v>
      </c>
      <c r="E498" s="5">
        <f t="shared" si="40"/>
        <v>6790</v>
      </c>
    </row>
    <row r="499" spans="2:5" x14ac:dyDescent="0.25">
      <c r="B499" s="1">
        <v>493</v>
      </c>
      <c r="C499" s="1">
        <v>42</v>
      </c>
      <c r="D499" s="1">
        <f>+D498+1</f>
        <v>108</v>
      </c>
      <c r="E499" s="5">
        <f>ROUND(+E498*(1+$E$4),0)</f>
        <v>6994</v>
      </c>
    </row>
    <row r="500" spans="2:5" x14ac:dyDescent="0.25">
      <c r="B500" s="1">
        <v>494</v>
      </c>
      <c r="C500" s="1">
        <v>42</v>
      </c>
      <c r="D500" s="1">
        <f t="shared" ref="D500:E510" si="41">+D499</f>
        <v>108</v>
      </c>
      <c r="E500" s="5">
        <f t="shared" si="41"/>
        <v>6994</v>
      </c>
    </row>
    <row r="501" spans="2:5" x14ac:dyDescent="0.25">
      <c r="B501" s="1">
        <v>495</v>
      </c>
      <c r="C501" s="1">
        <v>42</v>
      </c>
      <c r="D501" s="1">
        <f t="shared" si="41"/>
        <v>108</v>
      </c>
      <c r="E501" s="5">
        <f t="shared" si="41"/>
        <v>6994</v>
      </c>
    </row>
    <row r="502" spans="2:5" x14ac:dyDescent="0.25">
      <c r="B502" s="1">
        <v>496</v>
      </c>
      <c r="C502" s="1">
        <v>42</v>
      </c>
      <c r="D502" s="1">
        <f t="shared" si="41"/>
        <v>108</v>
      </c>
      <c r="E502" s="5">
        <f t="shared" si="41"/>
        <v>6994</v>
      </c>
    </row>
    <row r="503" spans="2:5" x14ac:dyDescent="0.25">
      <c r="B503" s="1">
        <v>497</v>
      </c>
      <c r="C503" s="1">
        <v>42</v>
      </c>
      <c r="D503" s="1">
        <f t="shared" si="41"/>
        <v>108</v>
      </c>
      <c r="E503" s="5">
        <f t="shared" si="41"/>
        <v>6994</v>
      </c>
    </row>
    <row r="504" spans="2:5" x14ac:dyDescent="0.25">
      <c r="B504" s="1">
        <v>498</v>
      </c>
      <c r="C504" s="1">
        <v>42</v>
      </c>
      <c r="D504" s="1">
        <f t="shared" si="41"/>
        <v>108</v>
      </c>
      <c r="E504" s="5">
        <f t="shared" si="41"/>
        <v>6994</v>
      </c>
    </row>
    <row r="505" spans="2:5" x14ac:dyDescent="0.25">
      <c r="B505" s="1">
        <v>499</v>
      </c>
      <c r="C505" s="1">
        <v>42</v>
      </c>
      <c r="D505" s="1">
        <f t="shared" si="41"/>
        <v>108</v>
      </c>
      <c r="E505" s="5">
        <f t="shared" si="41"/>
        <v>6994</v>
      </c>
    </row>
    <row r="506" spans="2:5" x14ac:dyDescent="0.25">
      <c r="B506" s="1">
        <v>500</v>
      </c>
      <c r="C506" s="1">
        <v>42</v>
      </c>
      <c r="D506" s="1">
        <f t="shared" si="41"/>
        <v>108</v>
      </c>
      <c r="E506" s="5">
        <f t="shared" si="41"/>
        <v>6994</v>
      </c>
    </row>
    <row r="507" spans="2:5" x14ac:dyDescent="0.25">
      <c r="B507" s="1">
        <v>501</v>
      </c>
      <c r="C507" s="1">
        <v>42</v>
      </c>
      <c r="D507" s="1">
        <f t="shared" si="41"/>
        <v>108</v>
      </c>
      <c r="E507" s="5">
        <f t="shared" si="41"/>
        <v>6994</v>
      </c>
    </row>
    <row r="508" spans="2:5" x14ac:dyDescent="0.25">
      <c r="B508" s="1">
        <v>502</v>
      </c>
      <c r="C508" s="1">
        <v>42</v>
      </c>
      <c r="D508" s="1">
        <f t="shared" si="41"/>
        <v>108</v>
      </c>
      <c r="E508" s="5">
        <f t="shared" si="41"/>
        <v>6994</v>
      </c>
    </row>
    <row r="509" spans="2:5" x14ac:dyDescent="0.25">
      <c r="B509" s="1">
        <v>503</v>
      </c>
      <c r="C509" s="1">
        <v>42</v>
      </c>
      <c r="D509" s="1">
        <f t="shared" si="41"/>
        <v>108</v>
      </c>
      <c r="E509" s="5">
        <f t="shared" si="41"/>
        <v>6994</v>
      </c>
    </row>
    <row r="510" spans="2:5" x14ac:dyDescent="0.25">
      <c r="B510" s="1">
        <v>504</v>
      </c>
      <c r="C510" s="1">
        <v>42</v>
      </c>
      <c r="D510" s="1">
        <f t="shared" si="41"/>
        <v>108</v>
      </c>
      <c r="E510" s="5">
        <f t="shared" si="41"/>
        <v>6994</v>
      </c>
    </row>
    <row r="511" spans="2:5" x14ac:dyDescent="0.25">
      <c r="B511" s="1">
        <v>505</v>
      </c>
      <c r="C511" s="1">
        <v>43</v>
      </c>
      <c r="D511" s="1">
        <f>+D510+1</f>
        <v>109</v>
      </c>
      <c r="E511" s="5">
        <f>ROUND(+E510*(1+$E$4),0)</f>
        <v>7204</v>
      </c>
    </row>
    <row r="512" spans="2:5" x14ac:dyDescent="0.25">
      <c r="B512" s="1">
        <v>506</v>
      </c>
      <c r="C512" s="1">
        <v>43</v>
      </c>
      <c r="D512" s="1">
        <f t="shared" ref="D512:E522" si="42">+D511</f>
        <v>109</v>
      </c>
      <c r="E512" s="5">
        <f t="shared" si="42"/>
        <v>7204</v>
      </c>
    </row>
    <row r="513" spans="2:5" x14ac:dyDescent="0.25">
      <c r="B513" s="1">
        <v>507</v>
      </c>
      <c r="C513" s="1">
        <v>43</v>
      </c>
      <c r="D513" s="1">
        <f t="shared" si="42"/>
        <v>109</v>
      </c>
      <c r="E513" s="5">
        <f t="shared" si="42"/>
        <v>7204</v>
      </c>
    </row>
    <row r="514" spans="2:5" x14ac:dyDescent="0.25">
      <c r="B514" s="1">
        <v>508</v>
      </c>
      <c r="C514" s="1">
        <v>43</v>
      </c>
      <c r="D514" s="1">
        <f t="shared" si="42"/>
        <v>109</v>
      </c>
      <c r="E514" s="5">
        <f t="shared" si="42"/>
        <v>7204</v>
      </c>
    </row>
    <row r="515" spans="2:5" x14ac:dyDescent="0.25">
      <c r="B515" s="1">
        <v>509</v>
      </c>
      <c r="C515" s="1">
        <v>43</v>
      </c>
      <c r="D515" s="1">
        <f t="shared" si="42"/>
        <v>109</v>
      </c>
      <c r="E515" s="5">
        <f t="shared" si="42"/>
        <v>7204</v>
      </c>
    </row>
    <row r="516" spans="2:5" x14ac:dyDescent="0.25">
      <c r="B516" s="1">
        <v>510</v>
      </c>
      <c r="C516" s="1">
        <v>43</v>
      </c>
      <c r="D516" s="1">
        <f t="shared" si="42"/>
        <v>109</v>
      </c>
      <c r="E516" s="5">
        <f t="shared" si="42"/>
        <v>7204</v>
      </c>
    </row>
    <row r="517" spans="2:5" x14ac:dyDescent="0.25">
      <c r="B517" s="1">
        <v>511</v>
      </c>
      <c r="C517" s="1">
        <v>43</v>
      </c>
      <c r="D517" s="1">
        <f t="shared" si="42"/>
        <v>109</v>
      </c>
      <c r="E517" s="5">
        <f t="shared" si="42"/>
        <v>7204</v>
      </c>
    </row>
    <row r="518" spans="2:5" x14ac:dyDescent="0.25">
      <c r="B518" s="1">
        <v>512</v>
      </c>
      <c r="C518" s="1">
        <v>43</v>
      </c>
      <c r="D518" s="1">
        <f t="shared" si="42"/>
        <v>109</v>
      </c>
      <c r="E518" s="5">
        <f t="shared" si="42"/>
        <v>7204</v>
      </c>
    </row>
    <row r="519" spans="2:5" x14ac:dyDescent="0.25">
      <c r="B519" s="1">
        <v>513</v>
      </c>
      <c r="C519" s="1">
        <v>43</v>
      </c>
      <c r="D519" s="1">
        <f t="shared" si="42"/>
        <v>109</v>
      </c>
      <c r="E519" s="5">
        <f t="shared" si="42"/>
        <v>7204</v>
      </c>
    </row>
    <row r="520" spans="2:5" x14ac:dyDescent="0.25">
      <c r="B520" s="1">
        <v>514</v>
      </c>
      <c r="C520" s="1">
        <v>43</v>
      </c>
      <c r="D520" s="1">
        <f t="shared" si="42"/>
        <v>109</v>
      </c>
      <c r="E520" s="5">
        <f t="shared" si="42"/>
        <v>7204</v>
      </c>
    </row>
    <row r="521" spans="2:5" x14ac:dyDescent="0.25">
      <c r="B521" s="1">
        <v>515</v>
      </c>
      <c r="C521" s="1">
        <v>43</v>
      </c>
      <c r="D521" s="1">
        <f t="shared" si="42"/>
        <v>109</v>
      </c>
      <c r="E521" s="5">
        <f t="shared" si="42"/>
        <v>7204</v>
      </c>
    </row>
    <row r="522" spans="2:5" x14ac:dyDescent="0.25">
      <c r="B522" s="1">
        <v>516</v>
      </c>
      <c r="C522" s="1">
        <v>43</v>
      </c>
      <c r="D522" s="1">
        <f t="shared" si="42"/>
        <v>109</v>
      </c>
      <c r="E522" s="5">
        <f t="shared" si="42"/>
        <v>7204</v>
      </c>
    </row>
    <row r="523" spans="2:5" x14ac:dyDescent="0.25">
      <c r="B523" s="1">
        <v>517</v>
      </c>
      <c r="C523" s="1">
        <v>44</v>
      </c>
      <c r="D523" s="1">
        <f>+D522+1</f>
        <v>110</v>
      </c>
      <c r="E523" s="5">
        <f>ROUND(+E522*(1+$E$4),0)</f>
        <v>7420</v>
      </c>
    </row>
    <row r="524" spans="2:5" x14ac:dyDescent="0.25">
      <c r="B524" s="1">
        <v>518</v>
      </c>
      <c r="C524" s="1">
        <v>44</v>
      </c>
      <c r="D524" s="1">
        <f t="shared" ref="D524:E534" si="43">+D523</f>
        <v>110</v>
      </c>
      <c r="E524" s="5">
        <f t="shared" si="43"/>
        <v>7420</v>
      </c>
    </row>
    <row r="525" spans="2:5" x14ac:dyDescent="0.25">
      <c r="B525" s="1">
        <v>519</v>
      </c>
      <c r="C525" s="1">
        <v>44</v>
      </c>
      <c r="D525" s="1">
        <f t="shared" si="43"/>
        <v>110</v>
      </c>
      <c r="E525" s="5">
        <f t="shared" si="43"/>
        <v>7420</v>
      </c>
    </row>
    <row r="526" spans="2:5" x14ac:dyDescent="0.25">
      <c r="B526" s="1">
        <v>520</v>
      </c>
      <c r="C526" s="1">
        <v>44</v>
      </c>
      <c r="D526" s="1">
        <f t="shared" si="43"/>
        <v>110</v>
      </c>
      <c r="E526" s="5">
        <f t="shared" si="43"/>
        <v>7420</v>
      </c>
    </row>
    <row r="527" spans="2:5" x14ac:dyDescent="0.25">
      <c r="B527" s="1">
        <v>521</v>
      </c>
      <c r="C527" s="1">
        <v>44</v>
      </c>
      <c r="D527" s="1">
        <f t="shared" si="43"/>
        <v>110</v>
      </c>
      <c r="E527" s="5">
        <f t="shared" si="43"/>
        <v>7420</v>
      </c>
    </row>
    <row r="528" spans="2:5" x14ac:dyDescent="0.25">
      <c r="B528" s="1">
        <v>522</v>
      </c>
      <c r="C528" s="1">
        <v>44</v>
      </c>
      <c r="D528" s="1">
        <f t="shared" si="43"/>
        <v>110</v>
      </c>
      <c r="E528" s="5">
        <f t="shared" si="43"/>
        <v>7420</v>
      </c>
    </row>
    <row r="529" spans="2:5" x14ac:dyDescent="0.25">
      <c r="B529" s="1">
        <v>523</v>
      </c>
      <c r="C529" s="1">
        <v>44</v>
      </c>
      <c r="D529" s="1">
        <f t="shared" si="43"/>
        <v>110</v>
      </c>
      <c r="E529" s="5">
        <f t="shared" si="43"/>
        <v>7420</v>
      </c>
    </row>
    <row r="530" spans="2:5" x14ac:dyDescent="0.25">
      <c r="B530" s="1">
        <v>524</v>
      </c>
      <c r="C530" s="1">
        <v>44</v>
      </c>
      <c r="D530" s="1">
        <f t="shared" si="43"/>
        <v>110</v>
      </c>
      <c r="E530" s="5">
        <f t="shared" si="43"/>
        <v>7420</v>
      </c>
    </row>
    <row r="531" spans="2:5" x14ac:dyDescent="0.25">
      <c r="B531" s="1">
        <v>525</v>
      </c>
      <c r="C531" s="1">
        <v>44</v>
      </c>
      <c r="D531" s="1">
        <f t="shared" si="43"/>
        <v>110</v>
      </c>
      <c r="E531" s="5">
        <f t="shared" si="43"/>
        <v>7420</v>
      </c>
    </row>
    <row r="532" spans="2:5" x14ac:dyDescent="0.25">
      <c r="B532" s="1">
        <v>526</v>
      </c>
      <c r="C532" s="1">
        <v>44</v>
      </c>
      <c r="D532" s="1">
        <f t="shared" si="43"/>
        <v>110</v>
      </c>
      <c r="E532" s="5">
        <f t="shared" si="43"/>
        <v>7420</v>
      </c>
    </row>
    <row r="533" spans="2:5" x14ac:dyDescent="0.25">
      <c r="B533" s="1">
        <v>527</v>
      </c>
      <c r="C533" s="1">
        <v>44</v>
      </c>
      <c r="D533" s="1">
        <f t="shared" si="43"/>
        <v>110</v>
      </c>
      <c r="E533" s="5">
        <f t="shared" si="43"/>
        <v>7420</v>
      </c>
    </row>
    <row r="534" spans="2:5" x14ac:dyDescent="0.25">
      <c r="B534" s="1">
        <v>528</v>
      </c>
      <c r="C534" s="1">
        <v>44</v>
      </c>
      <c r="D534" s="1">
        <f t="shared" si="43"/>
        <v>110</v>
      </c>
      <c r="E534" s="5">
        <f t="shared" si="43"/>
        <v>7420</v>
      </c>
    </row>
    <row r="535" spans="2:5" x14ac:dyDescent="0.25">
      <c r="B535" s="1">
        <v>529</v>
      </c>
      <c r="C535" s="1">
        <v>45</v>
      </c>
      <c r="D535" s="1">
        <f>+D534+1</f>
        <v>111</v>
      </c>
      <c r="E535" s="5">
        <f>ROUND(+E534*(1+$E$4),0)</f>
        <v>7643</v>
      </c>
    </row>
    <row r="536" spans="2:5" x14ac:dyDescent="0.25">
      <c r="B536" s="1">
        <v>530</v>
      </c>
      <c r="C536" s="1">
        <v>45</v>
      </c>
      <c r="D536" s="1">
        <f t="shared" ref="D536:E546" si="44">+D535</f>
        <v>111</v>
      </c>
      <c r="E536" s="5">
        <f t="shared" si="44"/>
        <v>7643</v>
      </c>
    </row>
    <row r="537" spans="2:5" x14ac:dyDescent="0.25">
      <c r="B537" s="1">
        <v>531</v>
      </c>
      <c r="C537" s="1">
        <v>45</v>
      </c>
      <c r="D537" s="1">
        <f t="shared" si="44"/>
        <v>111</v>
      </c>
      <c r="E537" s="5">
        <f t="shared" si="44"/>
        <v>7643</v>
      </c>
    </row>
    <row r="538" spans="2:5" x14ac:dyDescent="0.25">
      <c r="B538" s="1">
        <v>532</v>
      </c>
      <c r="C538" s="1">
        <v>45</v>
      </c>
      <c r="D538" s="1">
        <f t="shared" si="44"/>
        <v>111</v>
      </c>
      <c r="E538" s="5">
        <f t="shared" si="44"/>
        <v>7643</v>
      </c>
    </row>
    <row r="539" spans="2:5" x14ac:dyDescent="0.25">
      <c r="B539" s="1">
        <v>533</v>
      </c>
      <c r="C539" s="1">
        <v>45</v>
      </c>
      <c r="D539" s="1">
        <f t="shared" si="44"/>
        <v>111</v>
      </c>
      <c r="E539" s="5">
        <f t="shared" si="44"/>
        <v>7643</v>
      </c>
    </row>
    <row r="540" spans="2:5" x14ac:dyDescent="0.25">
      <c r="B540" s="1">
        <v>534</v>
      </c>
      <c r="C540" s="1">
        <v>45</v>
      </c>
      <c r="D540" s="1">
        <f t="shared" si="44"/>
        <v>111</v>
      </c>
      <c r="E540" s="5">
        <f t="shared" si="44"/>
        <v>7643</v>
      </c>
    </row>
    <row r="541" spans="2:5" x14ac:dyDescent="0.25">
      <c r="B541" s="1">
        <v>535</v>
      </c>
      <c r="C541" s="1">
        <v>45</v>
      </c>
      <c r="D541" s="1">
        <f t="shared" si="44"/>
        <v>111</v>
      </c>
      <c r="E541" s="5">
        <f t="shared" si="44"/>
        <v>7643</v>
      </c>
    </row>
    <row r="542" spans="2:5" x14ac:dyDescent="0.25">
      <c r="B542" s="1">
        <v>536</v>
      </c>
      <c r="C542" s="1">
        <v>45</v>
      </c>
      <c r="D542" s="1">
        <f t="shared" si="44"/>
        <v>111</v>
      </c>
      <c r="E542" s="5">
        <f t="shared" si="44"/>
        <v>7643</v>
      </c>
    </row>
    <row r="543" spans="2:5" x14ac:dyDescent="0.25">
      <c r="B543" s="1">
        <v>537</v>
      </c>
      <c r="C543" s="1">
        <v>45</v>
      </c>
      <c r="D543" s="1">
        <f t="shared" si="44"/>
        <v>111</v>
      </c>
      <c r="E543" s="5">
        <f t="shared" si="44"/>
        <v>7643</v>
      </c>
    </row>
    <row r="544" spans="2:5" x14ac:dyDescent="0.25">
      <c r="B544" s="1">
        <v>538</v>
      </c>
      <c r="C544" s="1">
        <v>45</v>
      </c>
      <c r="D544" s="1">
        <f t="shared" si="44"/>
        <v>111</v>
      </c>
      <c r="E544" s="5">
        <f t="shared" si="44"/>
        <v>7643</v>
      </c>
    </row>
    <row r="545" spans="2:5" x14ac:dyDescent="0.25">
      <c r="B545" s="1">
        <v>539</v>
      </c>
      <c r="C545" s="1">
        <v>45</v>
      </c>
      <c r="D545" s="1">
        <f t="shared" si="44"/>
        <v>111</v>
      </c>
      <c r="E545" s="5">
        <f t="shared" si="44"/>
        <v>7643</v>
      </c>
    </row>
    <row r="546" spans="2:5" x14ac:dyDescent="0.25">
      <c r="B546" s="1">
        <v>540</v>
      </c>
      <c r="C546" s="1">
        <v>45</v>
      </c>
      <c r="D546" s="1">
        <f t="shared" si="44"/>
        <v>111</v>
      </c>
      <c r="E546" s="5">
        <f t="shared" si="44"/>
        <v>7643</v>
      </c>
    </row>
    <row r="547" spans="2:5" x14ac:dyDescent="0.25">
      <c r="B547" s="1">
        <v>541</v>
      </c>
      <c r="C547" s="1">
        <v>46</v>
      </c>
      <c r="D547" s="1">
        <f>+D546+1</f>
        <v>112</v>
      </c>
      <c r="E547" s="5">
        <f>ROUND(+E546*(1+$E$4),0)</f>
        <v>7872</v>
      </c>
    </row>
    <row r="548" spans="2:5" x14ac:dyDescent="0.25">
      <c r="B548" s="1">
        <v>542</v>
      </c>
      <c r="C548" s="1">
        <v>46</v>
      </c>
      <c r="D548" s="1">
        <f t="shared" ref="D548:E558" si="45">+D547</f>
        <v>112</v>
      </c>
      <c r="E548" s="5">
        <f t="shared" si="45"/>
        <v>7872</v>
      </c>
    </row>
    <row r="549" spans="2:5" x14ac:dyDescent="0.25">
      <c r="B549" s="1">
        <v>543</v>
      </c>
      <c r="C549" s="1">
        <v>46</v>
      </c>
      <c r="D549" s="1">
        <f t="shared" si="45"/>
        <v>112</v>
      </c>
      <c r="E549" s="5">
        <f t="shared" si="45"/>
        <v>7872</v>
      </c>
    </row>
    <row r="550" spans="2:5" x14ac:dyDescent="0.25">
      <c r="B550" s="1">
        <v>544</v>
      </c>
      <c r="C550" s="1">
        <v>46</v>
      </c>
      <c r="D550" s="1">
        <f t="shared" si="45"/>
        <v>112</v>
      </c>
      <c r="E550" s="5">
        <f t="shared" si="45"/>
        <v>7872</v>
      </c>
    </row>
    <row r="551" spans="2:5" x14ac:dyDescent="0.25">
      <c r="B551" s="1">
        <v>545</v>
      </c>
      <c r="C551" s="1">
        <v>46</v>
      </c>
      <c r="D551" s="1">
        <f t="shared" si="45"/>
        <v>112</v>
      </c>
      <c r="E551" s="5">
        <f t="shared" si="45"/>
        <v>7872</v>
      </c>
    </row>
    <row r="552" spans="2:5" x14ac:dyDescent="0.25">
      <c r="B552" s="1">
        <v>546</v>
      </c>
      <c r="C552" s="1">
        <v>46</v>
      </c>
      <c r="D552" s="1">
        <f t="shared" si="45"/>
        <v>112</v>
      </c>
      <c r="E552" s="5">
        <f t="shared" si="45"/>
        <v>7872</v>
      </c>
    </row>
    <row r="553" spans="2:5" x14ac:dyDescent="0.25">
      <c r="B553" s="1">
        <v>547</v>
      </c>
      <c r="C553" s="1">
        <v>46</v>
      </c>
      <c r="D553" s="1">
        <f t="shared" si="45"/>
        <v>112</v>
      </c>
      <c r="E553" s="5">
        <f t="shared" si="45"/>
        <v>7872</v>
      </c>
    </row>
    <row r="554" spans="2:5" x14ac:dyDescent="0.25">
      <c r="B554" s="1">
        <v>548</v>
      </c>
      <c r="C554" s="1">
        <v>46</v>
      </c>
      <c r="D554" s="1">
        <f t="shared" si="45"/>
        <v>112</v>
      </c>
      <c r="E554" s="5">
        <f t="shared" si="45"/>
        <v>7872</v>
      </c>
    </row>
    <row r="555" spans="2:5" x14ac:dyDescent="0.25">
      <c r="B555" s="1">
        <v>549</v>
      </c>
      <c r="C555" s="1">
        <v>46</v>
      </c>
      <c r="D555" s="1">
        <f t="shared" si="45"/>
        <v>112</v>
      </c>
      <c r="E555" s="5">
        <f t="shared" si="45"/>
        <v>7872</v>
      </c>
    </row>
    <row r="556" spans="2:5" x14ac:dyDescent="0.25">
      <c r="B556" s="1">
        <v>550</v>
      </c>
      <c r="C556" s="1">
        <v>46</v>
      </c>
      <c r="D556" s="1">
        <f t="shared" si="45"/>
        <v>112</v>
      </c>
      <c r="E556" s="5">
        <f t="shared" si="45"/>
        <v>7872</v>
      </c>
    </row>
    <row r="557" spans="2:5" x14ac:dyDescent="0.25">
      <c r="B557" s="1">
        <v>551</v>
      </c>
      <c r="C557" s="1">
        <v>46</v>
      </c>
      <c r="D557" s="1">
        <f t="shared" si="45"/>
        <v>112</v>
      </c>
      <c r="E557" s="5">
        <f t="shared" si="45"/>
        <v>7872</v>
      </c>
    </row>
    <row r="558" spans="2:5" x14ac:dyDescent="0.25">
      <c r="B558" s="1">
        <v>552</v>
      </c>
      <c r="C558" s="1">
        <v>46</v>
      </c>
      <c r="D558" s="1">
        <f t="shared" si="45"/>
        <v>112</v>
      </c>
      <c r="E558" s="5">
        <f t="shared" si="45"/>
        <v>7872</v>
      </c>
    </row>
    <row r="559" spans="2:5" x14ac:dyDescent="0.25">
      <c r="B559" s="1">
        <v>553</v>
      </c>
      <c r="C559" s="1">
        <v>47</v>
      </c>
      <c r="D559" s="1">
        <f>+D558+1</f>
        <v>113</v>
      </c>
      <c r="E559" s="5">
        <f>ROUND(+E558*(1+$E$4),0)</f>
        <v>8108</v>
      </c>
    </row>
    <row r="560" spans="2:5" x14ac:dyDescent="0.25">
      <c r="B560" s="1">
        <v>554</v>
      </c>
      <c r="C560" s="1">
        <v>47</v>
      </c>
      <c r="D560" s="1">
        <f t="shared" ref="D560:E570" si="46">+D559</f>
        <v>113</v>
      </c>
      <c r="E560" s="5">
        <f t="shared" si="46"/>
        <v>8108</v>
      </c>
    </row>
    <row r="561" spans="2:5" x14ac:dyDescent="0.25">
      <c r="B561" s="1">
        <v>555</v>
      </c>
      <c r="C561" s="1">
        <v>47</v>
      </c>
      <c r="D561" s="1">
        <f t="shared" si="46"/>
        <v>113</v>
      </c>
      <c r="E561" s="5">
        <f t="shared" si="46"/>
        <v>8108</v>
      </c>
    </row>
    <row r="562" spans="2:5" x14ac:dyDescent="0.25">
      <c r="B562" s="1">
        <v>556</v>
      </c>
      <c r="C562" s="1">
        <v>47</v>
      </c>
      <c r="D562" s="1">
        <f t="shared" si="46"/>
        <v>113</v>
      </c>
      <c r="E562" s="5">
        <f t="shared" si="46"/>
        <v>8108</v>
      </c>
    </row>
    <row r="563" spans="2:5" x14ac:dyDescent="0.25">
      <c r="B563" s="1">
        <v>557</v>
      </c>
      <c r="C563" s="1">
        <v>47</v>
      </c>
      <c r="D563" s="1">
        <f t="shared" si="46"/>
        <v>113</v>
      </c>
      <c r="E563" s="5">
        <f t="shared" si="46"/>
        <v>8108</v>
      </c>
    </row>
    <row r="564" spans="2:5" x14ac:dyDescent="0.25">
      <c r="B564" s="1">
        <v>558</v>
      </c>
      <c r="C564" s="1">
        <v>47</v>
      </c>
      <c r="D564" s="1">
        <f t="shared" si="46"/>
        <v>113</v>
      </c>
      <c r="E564" s="5">
        <f t="shared" si="46"/>
        <v>8108</v>
      </c>
    </row>
    <row r="565" spans="2:5" x14ac:dyDescent="0.25">
      <c r="B565" s="1">
        <v>559</v>
      </c>
      <c r="C565" s="1">
        <v>47</v>
      </c>
      <c r="D565" s="1">
        <f t="shared" si="46"/>
        <v>113</v>
      </c>
      <c r="E565" s="5">
        <f t="shared" si="46"/>
        <v>8108</v>
      </c>
    </row>
    <row r="566" spans="2:5" x14ac:dyDescent="0.25">
      <c r="B566" s="1">
        <v>560</v>
      </c>
      <c r="C566" s="1">
        <v>47</v>
      </c>
      <c r="D566" s="1">
        <f t="shared" si="46"/>
        <v>113</v>
      </c>
      <c r="E566" s="5">
        <f t="shared" si="46"/>
        <v>8108</v>
      </c>
    </row>
    <row r="567" spans="2:5" x14ac:dyDescent="0.25">
      <c r="B567" s="1">
        <v>561</v>
      </c>
      <c r="C567" s="1">
        <v>47</v>
      </c>
      <c r="D567" s="1">
        <f t="shared" si="46"/>
        <v>113</v>
      </c>
      <c r="E567" s="5">
        <f t="shared" si="46"/>
        <v>8108</v>
      </c>
    </row>
    <row r="568" spans="2:5" x14ac:dyDescent="0.25">
      <c r="B568" s="1">
        <v>562</v>
      </c>
      <c r="C568" s="1">
        <v>47</v>
      </c>
      <c r="D568" s="1">
        <f t="shared" si="46"/>
        <v>113</v>
      </c>
      <c r="E568" s="5">
        <f t="shared" si="46"/>
        <v>8108</v>
      </c>
    </row>
    <row r="569" spans="2:5" x14ac:dyDescent="0.25">
      <c r="B569" s="1">
        <v>563</v>
      </c>
      <c r="C569" s="1">
        <v>47</v>
      </c>
      <c r="D569" s="1">
        <f t="shared" si="46"/>
        <v>113</v>
      </c>
      <c r="E569" s="5">
        <f t="shared" si="46"/>
        <v>8108</v>
      </c>
    </row>
    <row r="570" spans="2:5" x14ac:dyDescent="0.25">
      <c r="B570" s="1">
        <v>564</v>
      </c>
      <c r="C570" s="1">
        <v>47</v>
      </c>
      <c r="D570" s="1">
        <f t="shared" si="46"/>
        <v>113</v>
      </c>
      <c r="E570" s="5">
        <f t="shared" si="46"/>
        <v>8108</v>
      </c>
    </row>
    <row r="571" spans="2:5" x14ac:dyDescent="0.25">
      <c r="B571" s="1">
        <v>565</v>
      </c>
      <c r="C571" s="1">
        <v>48</v>
      </c>
      <c r="D571" s="1">
        <f>+D570+1</f>
        <v>114</v>
      </c>
      <c r="E571" s="5">
        <f>ROUND(+E570*(1+$E$4),0)</f>
        <v>8351</v>
      </c>
    </row>
    <row r="572" spans="2:5" x14ac:dyDescent="0.25">
      <c r="B572" s="1">
        <v>566</v>
      </c>
      <c r="C572" s="1">
        <v>48</v>
      </c>
      <c r="D572" s="1">
        <f t="shared" ref="D572:E582" si="47">+D571</f>
        <v>114</v>
      </c>
      <c r="E572" s="5">
        <f t="shared" si="47"/>
        <v>8351</v>
      </c>
    </row>
    <row r="573" spans="2:5" x14ac:dyDescent="0.25">
      <c r="B573" s="1">
        <v>567</v>
      </c>
      <c r="C573" s="1">
        <v>48</v>
      </c>
      <c r="D573" s="1">
        <f t="shared" si="47"/>
        <v>114</v>
      </c>
      <c r="E573" s="5">
        <f t="shared" si="47"/>
        <v>8351</v>
      </c>
    </row>
    <row r="574" spans="2:5" x14ac:dyDescent="0.25">
      <c r="B574" s="1">
        <v>568</v>
      </c>
      <c r="C574" s="1">
        <v>48</v>
      </c>
      <c r="D574" s="1">
        <f t="shared" si="47"/>
        <v>114</v>
      </c>
      <c r="E574" s="5">
        <f t="shared" si="47"/>
        <v>8351</v>
      </c>
    </row>
    <row r="575" spans="2:5" x14ac:dyDescent="0.25">
      <c r="B575" s="1">
        <v>569</v>
      </c>
      <c r="C575" s="1">
        <v>48</v>
      </c>
      <c r="D575" s="1">
        <f t="shared" si="47"/>
        <v>114</v>
      </c>
      <c r="E575" s="5">
        <f t="shared" si="47"/>
        <v>8351</v>
      </c>
    </row>
    <row r="576" spans="2:5" x14ac:dyDescent="0.25">
      <c r="B576" s="1">
        <v>570</v>
      </c>
      <c r="C576" s="1">
        <v>48</v>
      </c>
      <c r="D576" s="1">
        <f t="shared" si="47"/>
        <v>114</v>
      </c>
      <c r="E576" s="5">
        <f t="shared" si="47"/>
        <v>8351</v>
      </c>
    </row>
    <row r="577" spans="2:5" x14ac:dyDescent="0.25">
      <c r="B577" s="1">
        <v>571</v>
      </c>
      <c r="C577" s="1">
        <v>48</v>
      </c>
      <c r="D577" s="1">
        <f t="shared" si="47"/>
        <v>114</v>
      </c>
      <c r="E577" s="5">
        <f t="shared" si="47"/>
        <v>8351</v>
      </c>
    </row>
    <row r="578" spans="2:5" x14ac:dyDescent="0.25">
      <c r="B578" s="1">
        <v>572</v>
      </c>
      <c r="C578" s="1">
        <v>48</v>
      </c>
      <c r="D578" s="1">
        <f t="shared" si="47"/>
        <v>114</v>
      </c>
      <c r="E578" s="5">
        <f t="shared" si="47"/>
        <v>8351</v>
      </c>
    </row>
    <row r="579" spans="2:5" x14ac:dyDescent="0.25">
      <c r="B579" s="1">
        <v>573</v>
      </c>
      <c r="C579" s="1">
        <v>48</v>
      </c>
      <c r="D579" s="1">
        <f t="shared" si="47"/>
        <v>114</v>
      </c>
      <c r="E579" s="5">
        <f t="shared" si="47"/>
        <v>8351</v>
      </c>
    </row>
    <row r="580" spans="2:5" x14ac:dyDescent="0.25">
      <c r="B580" s="1">
        <v>574</v>
      </c>
      <c r="C580" s="1">
        <v>48</v>
      </c>
      <c r="D580" s="1">
        <f t="shared" si="47"/>
        <v>114</v>
      </c>
      <c r="E580" s="5">
        <f t="shared" si="47"/>
        <v>8351</v>
      </c>
    </row>
    <row r="581" spans="2:5" x14ac:dyDescent="0.25">
      <c r="B581" s="1">
        <v>575</v>
      </c>
      <c r="C581" s="1">
        <v>48</v>
      </c>
      <c r="D581" s="1">
        <f t="shared" si="47"/>
        <v>114</v>
      </c>
      <c r="E581" s="5">
        <f t="shared" si="47"/>
        <v>8351</v>
      </c>
    </row>
    <row r="582" spans="2:5" x14ac:dyDescent="0.25">
      <c r="B582" s="1">
        <v>576</v>
      </c>
      <c r="C582" s="1">
        <v>48</v>
      </c>
      <c r="D582" s="1">
        <f t="shared" si="47"/>
        <v>114</v>
      </c>
      <c r="E582" s="5">
        <f t="shared" si="47"/>
        <v>8351</v>
      </c>
    </row>
    <row r="583" spans="2:5" x14ac:dyDescent="0.25">
      <c r="B583" s="1">
        <v>577</v>
      </c>
      <c r="C583" s="1">
        <v>49</v>
      </c>
      <c r="D583" s="1">
        <f>+D582+1</f>
        <v>115</v>
      </c>
      <c r="E583" s="5">
        <f>ROUND(+E582*(1+$E$4),0)</f>
        <v>8602</v>
      </c>
    </row>
    <row r="584" spans="2:5" x14ac:dyDescent="0.25">
      <c r="B584" s="1">
        <v>578</v>
      </c>
      <c r="C584" s="1">
        <v>49</v>
      </c>
      <c r="D584" s="1">
        <f t="shared" ref="D584:E594" si="48">+D583</f>
        <v>115</v>
      </c>
      <c r="E584" s="5">
        <f t="shared" si="48"/>
        <v>8602</v>
      </c>
    </row>
    <row r="585" spans="2:5" x14ac:dyDescent="0.25">
      <c r="B585" s="1">
        <v>579</v>
      </c>
      <c r="C585" s="1">
        <v>49</v>
      </c>
      <c r="D585" s="1">
        <f t="shared" si="48"/>
        <v>115</v>
      </c>
      <c r="E585" s="5">
        <f t="shared" si="48"/>
        <v>8602</v>
      </c>
    </row>
    <row r="586" spans="2:5" x14ac:dyDescent="0.25">
      <c r="B586" s="1">
        <v>580</v>
      </c>
      <c r="C586" s="1">
        <v>49</v>
      </c>
      <c r="D586" s="1">
        <f t="shared" si="48"/>
        <v>115</v>
      </c>
      <c r="E586" s="5">
        <f t="shared" si="48"/>
        <v>8602</v>
      </c>
    </row>
    <row r="587" spans="2:5" x14ac:dyDescent="0.25">
      <c r="B587" s="1">
        <v>581</v>
      </c>
      <c r="C587" s="1">
        <v>49</v>
      </c>
      <c r="D587" s="1">
        <f t="shared" si="48"/>
        <v>115</v>
      </c>
      <c r="E587" s="5">
        <f t="shared" si="48"/>
        <v>8602</v>
      </c>
    </row>
    <row r="588" spans="2:5" x14ac:dyDescent="0.25">
      <c r="B588" s="1">
        <v>582</v>
      </c>
      <c r="C588" s="1">
        <v>49</v>
      </c>
      <c r="D588" s="1">
        <f t="shared" si="48"/>
        <v>115</v>
      </c>
      <c r="E588" s="5">
        <f t="shared" si="48"/>
        <v>8602</v>
      </c>
    </row>
    <row r="589" spans="2:5" x14ac:dyDescent="0.25">
      <c r="B589" s="1">
        <v>583</v>
      </c>
      <c r="C589" s="1">
        <v>49</v>
      </c>
      <c r="D589" s="1">
        <f t="shared" si="48"/>
        <v>115</v>
      </c>
      <c r="E589" s="5">
        <f t="shared" si="48"/>
        <v>8602</v>
      </c>
    </row>
    <row r="590" spans="2:5" x14ac:dyDescent="0.25">
      <c r="B590" s="1">
        <v>584</v>
      </c>
      <c r="C590" s="1">
        <v>49</v>
      </c>
      <c r="D590" s="1">
        <f t="shared" si="48"/>
        <v>115</v>
      </c>
      <c r="E590" s="5">
        <f t="shared" si="48"/>
        <v>8602</v>
      </c>
    </row>
    <row r="591" spans="2:5" x14ac:dyDescent="0.25">
      <c r="B591" s="1">
        <v>585</v>
      </c>
      <c r="C591" s="1">
        <v>49</v>
      </c>
      <c r="D591" s="1">
        <f t="shared" si="48"/>
        <v>115</v>
      </c>
      <c r="E591" s="5">
        <f t="shared" si="48"/>
        <v>8602</v>
      </c>
    </row>
    <row r="592" spans="2:5" x14ac:dyDescent="0.25">
      <c r="B592" s="1">
        <v>586</v>
      </c>
      <c r="C592" s="1">
        <v>49</v>
      </c>
      <c r="D592" s="1">
        <f t="shared" si="48"/>
        <v>115</v>
      </c>
      <c r="E592" s="5">
        <f t="shared" si="48"/>
        <v>8602</v>
      </c>
    </row>
    <row r="593" spans="2:5" x14ac:dyDescent="0.25">
      <c r="B593" s="1">
        <v>587</v>
      </c>
      <c r="C593" s="1">
        <v>49</v>
      </c>
      <c r="D593" s="1">
        <f t="shared" si="48"/>
        <v>115</v>
      </c>
      <c r="E593" s="5">
        <f t="shared" si="48"/>
        <v>8602</v>
      </c>
    </row>
    <row r="594" spans="2:5" x14ac:dyDescent="0.25">
      <c r="B594" s="1">
        <v>588</v>
      </c>
      <c r="C594" s="1">
        <v>49</v>
      </c>
      <c r="D594" s="1">
        <f t="shared" si="48"/>
        <v>115</v>
      </c>
      <c r="E594" s="5">
        <f t="shared" si="48"/>
        <v>8602</v>
      </c>
    </row>
    <row r="595" spans="2:5" x14ac:dyDescent="0.25">
      <c r="B595" s="1">
        <v>589</v>
      </c>
      <c r="C595" s="1">
        <v>50</v>
      </c>
      <c r="D595" s="1">
        <f>+D594+1</f>
        <v>116</v>
      </c>
      <c r="E595" s="5">
        <f>ROUND(+E594*(1+$E$4),0)</f>
        <v>8860</v>
      </c>
    </row>
    <row r="596" spans="2:5" x14ac:dyDescent="0.25">
      <c r="B596" s="1">
        <v>590</v>
      </c>
      <c r="C596" s="1">
        <v>50</v>
      </c>
      <c r="D596" s="1">
        <f t="shared" ref="D596:E606" si="49">+D595</f>
        <v>116</v>
      </c>
      <c r="E596" s="5">
        <f t="shared" si="49"/>
        <v>8860</v>
      </c>
    </row>
    <row r="597" spans="2:5" x14ac:dyDescent="0.25">
      <c r="B597" s="1">
        <v>591</v>
      </c>
      <c r="C597" s="1">
        <v>50</v>
      </c>
      <c r="D597" s="1">
        <f t="shared" si="49"/>
        <v>116</v>
      </c>
      <c r="E597" s="5">
        <f t="shared" si="49"/>
        <v>8860</v>
      </c>
    </row>
    <row r="598" spans="2:5" x14ac:dyDescent="0.25">
      <c r="B598" s="1">
        <v>592</v>
      </c>
      <c r="C598" s="1">
        <v>50</v>
      </c>
      <c r="D598" s="1">
        <f t="shared" si="49"/>
        <v>116</v>
      </c>
      <c r="E598" s="5">
        <f t="shared" si="49"/>
        <v>8860</v>
      </c>
    </row>
    <row r="599" spans="2:5" x14ac:dyDescent="0.25">
      <c r="B599" s="1">
        <v>593</v>
      </c>
      <c r="C599" s="1">
        <v>50</v>
      </c>
      <c r="D599" s="1">
        <f t="shared" si="49"/>
        <v>116</v>
      </c>
      <c r="E599" s="5">
        <f t="shared" si="49"/>
        <v>8860</v>
      </c>
    </row>
    <row r="600" spans="2:5" x14ac:dyDescent="0.25">
      <c r="B600" s="1">
        <v>594</v>
      </c>
      <c r="C600" s="1">
        <v>50</v>
      </c>
      <c r="D600" s="1">
        <f t="shared" si="49"/>
        <v>116</v>
      </c>
      <c r="E600" s="5">
        <f t="shared" si="49"/>
        <v>8860</v>
      </c>
    </row>
    <row r="601" spans="2:5" x14ac:dyDescent="0.25">
      <c r="B601" s="1">
        <v>595</v>
      </c>
      <c r="C601" s="1">
        <v>50</v>
      </c>
      <c r="D601" s="1">
        <f t="shared" si="49"/>
        <v>116</v>
      </c>
      <c r="E601" s="5">
        <f t="shared" si="49"/>
        <v>8860</v>
      </c>
    </row>
    <row r="602" spans="2:5" x14ac:dyDescent="0.25">
      <c r="B602" s="1">
        <v>596</v>
      </c>
      <c r="C602" s="1">
        <v>50</v>
      </c>
      <c r="D602" s="1">
        <f t="shared" si="49"/>
        <v>116</v>
      </c>
      <c r="E602" s="5">
        <f t="shared" si="49"/>
        <v>8860</v>
      </c>
    </row>
    <row r="603" spans="2:5" x14ac:dyDescent="0.25">
      <c r="B603" s="1">
        <v>597</v>
      </c>
      <c r="C603" s="1">
        <v>50</v>
      </c>
      <c r="D603" s="1">
        <f t="shared" si="49"/>
        <v>116</v>
      </c>
      <c r="E603" s="5">
        <f t="shared" si="49"/>
        <v>8860</v>
      </c>
    </row>
    <row r="604" spans="2:5" x14ac:dyDescent="0.25">
      <c r="B604" s="1">
        <v>598</v>
      </c>
      <c r="C604" s="1">
        <v>50</v>
      </c>
      <c r="D604" s="1">
        <f t="shared" si="49"/>
        <v>116</v>
      </c>
      <c r="E604" s="5">
        <f t="shared" si="49"/>
        <v>8860</v>
      </c>
    </row>
    <row r="605" spans="2:5" x14ac:dyDescent="0.25">
      <c r="B605" s="1">
        <v>599</v>
      </c>
      <c r="C605" s="1">
        <v>50</v>
      </c>
      <c r="D605" s="1">
        <f t="shared" si="49"/>
        <v>116</v>
      </c>
      <c r="E605" s="5">
        <f t="shared" si="49"/>
        <v>8860</v>
      </c>
    </row>
    <row r="606" spans="2:5" x14ac:dyDescent="0.25">
      <c r="B606" s="1">
        <v>600</v>
      </c>
      <c r="C606" s="1">
        <v>50</v>
      </c>
      <c r="D606" s="1">
        <f t="shared" si="49"/>
        <v>116</v>
      </c>
      <c r="E606" s="5">
        <f t="shared" si="49"/>
        <v>8860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Introducción</vt:lpstr>
      <vt:lpstr>Entradas y resultados resumidos</vt:lpstr>
      <vt:lpstr>Retirem Planning Tool Results</vt:lpstr>
      <vt:lpstr>Plan de jubilación</vt:lpstr>
      <vt:lpstr>Lists</vt:lpstr>
      <vt:lpstr>'Plan de jubilación'!Print_Titles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2026-03-05T22:28:53Z</dcterms:created>
  <dcterms:modified xsi:type="dcterms:W3CDTF">2026-03-05T23:06:50Z</dcterms:modified>
</cp:coreProperties>
</file>